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2.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5.xml" ContentType="application/vnd.openxmlformats-officedocument.drawing+xml"/>
  <Override PartName="/xl/ctrlProps/ctrlProp16.xml" ContentType="application/vnd.ms-excel.controlproperties+xml"/>
  <Override PartName="/xl/ctrlProps/ctrlProp1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6925"/>
  <workbookPr codeName="ThisWorkbook" defaultThemeVersion="124226"/>
  <mc:AlternateContent xmlns:mc="http://schemas.openxmlformats.org/markup-compatibility/2006">
    <mc:Choice Requires="x15">
      <x15ac:absPath xmlns:x15ac="http://schemas.microsoft.com/office/spreadsheetml/2010/11/ac" url="N:\CommInv\AHP Procedures Binder\Community Programs\Forms\2017\"/>
    </mc:Choice>
  </mc:AlternateContent>
  <bookViews>
    <workbookView xWindow="-270" yWindow="30" windowWidth="12240" windowHeight="8205" tabRatio="869"/>
  </bookViews>
  <sheets>
    <sheet name="Application Form" sheetId="50" r:id="rId1"/>
    <sheet name="CDP_Qualified_Financing" sheetId="54" r:id="rId2"/>
    <sheet name="CDP Loans" sheetId="56" r:id="rId3"/>
    <sheet name="CDP Advances Taken" sheetId="59" r:id="rId4"/>
    <sheet name="Owner Housing Loans" sheetId="58" r:id="rId5"/>
    <sheet name="Rental Housing Loans" sheetId="55" r:id="rId6"/>
    <sheet name="CHP Advances Taken" sheetId="60" r:id="rId7"/>
    <sheet name="Change Log" sheetId="61" state="hidden" r:id="rId8"/>
    <sheet name="Input_Items" sheetId="57" state="hidden" r:id="rId9"/>
  </sheets>
  <definedNames>
    <definedName name="Advance_Type">Input_Items!$A$4:$A$7</definedName>
    <definedName name="Business_Type">Input_Items!$A$62:$A$77</definedName>
    <definedName name="Income">Input_Items!$A$30:$A$31</definedName>
    <definedName name="_xlnm.Print_Area" localSheetId="0">'Application Form'!$A$1:$J$74</definedName>
    <definedName name="_xlnm.Print_Area" localSheetId="3">'CDP Advances Taken'!$A$1:$L$44</definedName>
    <definedName name="_xlnm.Print_Area" localSheetId="2">'CDP Loans'!$B$1:$W$129</definedName>
    <definedName name="_xlnm.Print_Area" localSheetId="1">CDP_Qualified_Financing!$A$1:$K$77</definedName>
    <definedName name="_xlnm.Print_Area" localSheetId="6">'CHP Advances Taken'!$A$1:$G$42</definedName>
    <definedName name="_xlnm.Print_Area" localSheetId="4">'Owner Housing Loans'!$B$1:$O$137</definedName>
    <definedName name="_xlnm.Print_Area" localSheetId="5">'Rental Housing Loans'!$B$1:$U$135</definedName>
    <definedName name="_xlnm.Print_Titles" localSheetId="2">'CDP Loans'!$7:$9</definedName>
    <definedName name="_xlnm.Print_Titles" localSheetId="4">'Owner Housing Loans'!$7:$17</definedName>
    <definedName name="_xlnm.Print_Titles" localSheetId="5">'Rental Housing Loans'!$15:$15</definedName>
    <definedName name="Qualifying_Criteria">Input_Items!$A$48:$A$59</definedName>
    <definedName name="SBA">Input_Items!$A$11:$A$27</definedName>
    <definedName name="Targeted_Area">Input_Items!$A$34:$A$40</definedName>
    <definedName name="Wages">Input_Items!$A$43:$A$44</definedName>
  </definedNames>
  <calcPr calcId="171027"/>
</workbook>
</file>

<file path=xl/calcChain.xml><?xml version="1.0" encoding="utf-8"?>
<calcChain xmlns="http://schemas.openxmlformats.org/spreadsheetml/2006/main">
  <c r="O19" i="58" l="1"/>
  <c r="O20" i="58"/>
  <c r="O21" i="58"/>
  <c r="O22" i="58"/>
  <c r="O23" i="58"/>
  <c r="O24" i="58"/>
  <c r="O25" i="58"/>
  <c r="O26" i="58"/>
  <c r="O27" i="58"/>
  <c r="O28" i="58"/>
  <c r="O29" i="58"/>
  <c r="O30" i="58"/>
  <c r="O31" i="58"/>
  <c r="O32" i="58"/>
  <c r="O33" i="58"/>
  <c r="O34" i="58"/>
  <c r="O35" i="58"/>
  <c r="O36" i="58"/>
  <c r="O37" i="58"/>
  <c r="O38" i="58"/>
  <c r="O39" i="58"/>
  <c r="O40" i="58"/>
  <c r="O41" i="58"/>
  <c r="O42" i="58"/>
  <c r="O43" i="58"/>
  <c r="O44" i="58"/>
  <c r="O45" i="58"/>
  <c r="O46" i="58"/>
  <c r="O47" i="58"/>
  <c r="O48" i="58"/>
  <c r="O49" i="58"/>
  <c r="O50" i="58"/>
  <c r="O51" i="58"/>
  <c r="O52" i="58"/>
  <c r="O53" i="58"/>
  <c r="O54" i="58"/>
  <c r="O55" i="58"/>
  <c r="O56" i="58"/>
  <c r="O57" i="58"/>
  <c r="O58" i="58"/>
  <c r="O59" i="58"/>
  <c r="O60" i="58"/>
  <c r="O61" i="58"/>
  <c r="O62" i="58"/>
  <c r="O63" i="58"/>
  <c r="O64" i="58"/>
  <c r="O65" i="58"/>
  <c r="O66" i="58"/>
  <c r="O67" i="58"/>
  <c r="O68" i="58"/>
  <c r="O69" i="58"/>
  <c r="O70" i="58"/>
  <c r="O71" i="58"/>
  <c r="O72" i="58"/>
  <c r="O73" i="58"/>
  <c r="O74" i="58"/>
  <c r="O75" i="58"/>
  <c r="O76" i="58"/>
  <c r="O77" i="58"/>
  <c r="O78" i="58"/>
  <c r="O79" i="58"/>
  <c r="O80" i="58"/>
  <c r="O81" i="58"/>
  <c r="O82" i="58"/>
  <c r="O83" i="58"/>
  <c r="O84" i="58"/>
  <c r="O85" i="58"/>
  <c r="O86" i="58"/>
  <c r="O87" i="58"/>
  <c r="O88" i="58"/>
  <c r="O89" i="58"/>
  <c r="O90" i="58"/>
  <c r="O91" i="58"/>
  <c r="O92" i="58"/>
  <c r="O93" i="58"/>
  <c r="O94" i="58"/>
  <c r="O95" i="58"/>
  <c r="O96" i="58"/>
  <c r="O97" i="58"/>
  <c r="O98" i="58"/>
  <c r="O99" i="58"/>
  <c r="O100" i="58"/>
  <c r="O101" i="58"/>
  <c r="O102" i="58"/>
  <c r="O103" i="58"/>
  <c r="O104" i="58"/>
  <c r="O105" i="58"/>
  <c r="O106" i="58"/>
  <c r="O107" i="58"/>
  <c r="O108" i="58"/>
  <c r="O109" i="58"/>
  <c r="O110" i="58"/>
  <c r="O111" i="58"/>
  <c r="O112" i="58"/>
  <c r="O113" i="58"/>
  <c r="O114" i="58"/>
  <c r="O115" i="58"/>
  <c r="O116" i="58"/>
  <c r="O117" i="58"/>
  <c r="O118" i="58"/>
  <c r="O119" i="58"/>
  <c r="O120" i="58"/>
  <c r="O121" i="58"/>
  <c r="O122" i="58"/>
  <c r="O123" i="58"/>
  <c r="O124" i="58"/>
  <c r="O125" i="58"/>
  <c r="O126" i="58"/>
  <c r="O127" i="58"/>
  <c r="O128" i="58"/>
  <c r="O129" i="58"/>
  <c r="O130" i="58"/>
  <c r="O131" i="58"/>
  <c r="O132" i="58"/>
  <c r="O133" i="58"/>
  <c r="O134" i="58"/>
  <c r="O135" i="58"/>
  <c r="O136" i="58"/>
  <c r="O137" i="58"/>
  <c r="T17" i="55"/>
  <c r="T18" i="55"/>
  <c r="T19" i="55"/>
  <c r="T20" i="55"/>
  <c r="T21" i="55"/>
  <c r="T22" i="55"/>
  <c r="T23" i="55"/>
  <c r="T24" i="55"/>
  <c r="T25" i="55"/>
  <c r="T26" i="55"/>
  <c r="T27" i="55"/>
  <c r="T28" i="55"/>
  <c r="T29" i="55"/>
  <c r="T30" i="55"/>
  <c r="T31" i="55"/>
  <c r="T32" i="55"/>
  <c r="T33" i="55"/>
  <c r="T34" i="55"/>
  <c r="T35" i="55"/>
  <c r="T36" i="55"/>
  <c r="T37" i="55"/>
  <c r="T38" i="55"/>
  <c r="T39" i="55"/>
  <c r="T40" i="55"/>
  <c r="T41" i="55"/>
  <c r="T42" i="55"/>
  <c r="T43" i="55"/>
  <c r="T44" i="55"/>
  <c r="T45" i="55"/>
  <c r="T46" i="55"/>
  <c r="T47" i="55"/>
  <c r="T48" i="55"/>
  <c r="T49" i="55"/>
  <c r="T50" i="55"/>
  <c r="T51" i="55"/>
  <c r="T52" i="55"/>
  <c r="T53" i="55"/>
  <c r="T54" i="55"/>
  <c r="T55" i="55"/>
  <c r="T56" i="55"/>
  <c r="T57" i="55"/>
  <c r="T58" i="55"/>
  <c r="T59" i="55"/>
  <c r="T60" i="55"/>
  <c r="T61" i="55"/>
  <c r="T62" i="55"/>
  <c r="T63" i="55"/>
  <c r="T64" i="55"/>
  <c r="T65" i="55"/>
  <c r="T66" i="55"/>
  <c r="T67" i="55"/>
  <c r="T68" i="55"/>
  <c r="T69" i="55"/>
  <c r="T70" i="55"/>
  <c r="T71" i="55"/>
  <c r="T72" i="55"/>
  <c r="T73" i="55"/>
  <c r="T74" i="55"/>
  <c r="T75" i="55"/>
  <c r="T76" i="55"/>
  <c r="T77" i="55"/>
  <c r="T78" i="55"/>
  <c r="T79" i="55"/>
  <c r="T80" i="55"/>
  <c r="T81" i="55"/>
  <c r="T82" i="55"/>
  <c r="T83" i="55"/>
  <c r="T84" i="55"/>
  <c r="T85" i="55"/>
  <c r="T86" i="55"/>
  <c r="T87" i="55"/>
  <c r="T88" i="55"/>
  <c r="T89" i="55"/>
  <c r="T90" i="55"/>
  <c r="T91" i="55"/>
  <c r="T92" i="55"/>
  <c r="T93" i="55"/>
  <c r="T94" i="55"/>
  <c r="T95" i="55"/>
  <c r="T96" i="55"/>
  <c r="T97" i="55"/>
  <c r="T98" i="55"/>
  <c r="T99" i="55"/>
  <c r="T100" i="55"/>
  <c r="T101" i="55"/>
  <c r="T102" i="55"/>
  <c r="T103" i="55"/>
  <c r="T104" i="55"/>
  <c r="T105" i="55"/>
  <c r="T106" i="55"/>
  <c r="T107" i="55"/>
  <c r="T108" i="55"/>
  <c r="T109" i="55"/>
  <c r="T110" i="55"/>
  <c r="T111" i="55"/>
  <c r="T112" i="55"/>
  <c r="T113" i="55"/>
  <c r="T114" i="55"/>
  <c r="T115" i="55"/>
  <c r="T116" i="55"/>
  <c r="T117" i="55"/>
  <c r="T118" i="55"/>
  <c r="T119" i="55"/>
  <c r="T120" i="55"/>
  <c r="T121" i="55"/>
  <c r="T122" i="55"/>
  <c r="T123" i="55"/>
  <c r="T124" i="55"/>
  <c r="T125" i="55"/>
  <c r="T126" i="55"/>
  <c r="T127" i="55"/>
  <c r="T128" i="55"/>
  <c r="T129" i="55"/>
  <c r="T130" i="55"/>
  <c r="T131" i="55"/>
  <c r="T132" i="55"/>
  <c r="T133" i="55"/>
  <c r="T134" i="55"/>
  <c r="T135" i="55"/>
  <c r="D40" i="60"/>
  <c r="U17" i="55"/>
  <c r="U18" i="55"/>
  <c r="U19" i="55"/>
  <c r="U20" i="55"/>
  <c r="U21" i="55"/>
  <c r="U22" i="55"/>
  <c r="U23" i="55"/>
  <c r="U24" i="55"/>
  <c r="U25" i="55"/>
  <c r="U26" i="55"/>
  <c r="U27" i="55"/>
  <c r="U28" i="55"/>
  <c r="U29" i="55"/>
  <c r="U30" i="55"/>
  <c r="U31" i="55"/>
  <c r="U32" i="55"/>
  <c r="U33" i="55"/>
  <c r="U34" i="55"/>
  <c r="U35" i="55"/>
  <c r="U36" i="55"/>
  <c r="U37" i="55"/>
  <c r="U38" i="55"/>
  <c r="U39" i="55"/>
  <c r="U40" i="55"/>
  <c r="U41" i="55"/>
  <c r="U42" i="55"/>
  <c r="U43" i="55"/>
  <c r="U44" i="55"/>
  <c r="U45" i="55"/>
  <c r="U46" i="55"/>
  <c r="U47" i="55"/>
  <c r="U48" i="55"/>
  <c r="U49" i="55"/>
  <c r="U50" i="55"/>
  <c r="U51" i="55"/>
  <c r="U52" i="55"/>
  <c r="U53" i="55"/>
  <c r="U54" i="55"/>
  <c r="U55" i="55"/>
  <c r="U56" i="55"/>
  <c r="U57" i="55"/>
  <c r="U58" i="55"/>
  <c r="U59" i="55"/>
  <c r="U60" i="55"/>
  <c r="U61" i="55"/>
  <c r="U62" i="55"/>
  <c r="U63" i="55"/>
  <c r="U64" i="55"/>
  <c r="U65" i="55"/>
  <c r="U66" i="55"/>
  <c r="U67" i="55"/>
  <c r="U68" i="55"/>
  <c r="U69" i="55"/>
  <c r="U70" i="55"/>
  <c r="U71" i="55"/>
  <c r="U72" i="55"/>
  <c r="U73" i="55"/>
  <c r="U74" i="55"/>
  <c r="U75" i="55"/>
  <c r="U76" i="55"/>
  <c r="U77" i="55"/>
  <c r="U78" i="55"/>
  <c r="U79" i="55"/>
  <c r="U80" i="55"/>
  <c r="U81" i="55"/>
  <c r="U82" i="55"/>
  <c r="U83" i="55"/>
  <c r="U84" i="55"/>
  <c r="U85" i="55"/>
  <c r="U86" i="55"/>
  <c r="U87" i="55"/>
  <c r="U88" i="55"/>
  <c r="U89" i="55"/>
  <c r="U90" i="55"/>
  <c r="U91" i="55"/>
  <c r="U92" i="55"/>
  <c r="U93" i="55"/>
  <c r="U94" i="55"/>
  <c r="U95" i="55"/>
  <c r="U96" i="55"/>
  <c r="U97" i="55"/>
  <c r="U98" i="55"/>
  <c r="U99" i="55"/>
  <c r="U100" i="55"/>
  <c r="U101" i="55"/>
  <c r="U102" i="55"/>
  <c r="U103" i="55"/>
  <c r="U104" i="55"/>
  <c r="U105" i="55"/>
  <c r="U106" i="55"/>
  <c r="U107" i="55"/>
  <c r="U108" i="55"/>
  <c r="U109" i="55"/>
  <c r="U110" i="55"/>
  <c r="U111" i="55"/>
  <c r="U112" i="55"/>
  <c r="U113" i="55"/>
  <c r="U114" i="55"/>
  <c r="U115" i="55"/>
  <c r="U116" i="55"/>
  <c r="U117" i="55"/>
  <c r="U118" i="55"/>
  <c r="U119" i="55"/>
  <c r="U120" i="55"/>
  <c r="U121" i="55"/>
  <c r="U122" i="55"/>
  <c r="U123" i="55"/>
  <c r="U124" i="55"/>
  <c r="U125" i="55"/>
  <c r="U126" i="55"/>
  <c r="U127" i="55"/>
  <c r="U128" i="55"/>
  <c r="U129" i="55"/>
  <c r="U130" i="55"/>
  <c r="U131" i="55"/>
  <c r="U132" i="55"/>
  <c r="U133" i="55"/>
  <c r="U134" i="55"/>
  <c r="U135" i="55"/>
  <c r="P9" i="55"/>
  <c r="P135" i="55"/>
  <c r="P134" i="55"/>
  <c r="P133" i="55"/>
  <c r="P132" i="55"/>
  <c r="P131" i="55"/>
  <c r="P130" i="55"/>
  <c r="P129" i="55"/>
  <c r="P128" i="55"/>
  <c r="P127" i="55"/>
  <c r="P126" i="55"/>
  <c r="P125" i="55"/>
  <c r="P124" i="55"/>
  <c r="P123" i="55"/>
  <c r="P122" i="55"/>
  <c r="P121" i="55"/>
  <c r="P120" i="55"/>
  <c r="P119" i="55"/>
  <c r="P118" i="55"/>
  <c r="P117" i="55"/>
  <c r="P116" i="55"/>
  <c r="P115" i="55"/>
  <c r="P114" i="55"/>
  <c r="P113" i="55"/>
  <c r="P112" i="55"/>
  <c r="P111" i="55"/>
  <c r="P110" i="55"/>
  <c r="P109" i="55"/>
  <c r="P108" i="55"/>
  <c r="P107" i="55"/>
  <c r="P106" i="55"/>
  <c r="P105" i="55"/>
  <c r="P104" i="55"/>
  <c r="P103" i="55"/>
  <c r="P102" i="55"/>
  <c r="P101" i="55"/>
  <c r="P100" i="55"/>
  <c r="P99" i="55"/>
  <c r="P98" i="55"/>
  <c r="P97" i="55"/>
  <c r="P96" i="55"/>
  <c r="P95" i="55"/>
  <c r="P94" i="55"/>
  <c r="P93" i="55"/>
  <c r="P92" i="55"/>
  <c r="P91" i="55"/>
  <c r="P90" i="55"/>
  <c r="P89" i="55"/>
  <c r="P88" i="55"/>
  <c r="P87" i="55"/>
  <c r="P86" i="55"/>
  <c r="P85" i="55"/>
  <c r="P84" i="55"/>
  <c r="P83" i="55"/>
  <c r="P82" i="55"/>
  <c r="P81" i="55"/>
  <c r="P80" i="55"/>
  <c r="P79" i="55"/>
  <c r="P78" i="55"/>
  <c r="P77" i="55"/>
  <c r="P76" i="55"/>
  <c r="P75" i="55"/>
  <c r="P74" i="55"/>
  <c r="P73" i="55"/>
  <c r="P72" i="55"/>
  <c r="P71" i="55"/>
  <c r="P70" i="55"/>
  <c r="P69" i="55"/>
  <c r="P68" i="55"/>
  <c r="P67" i="55"/>
  <c r="P66" i="55"/>
  <c r="P65" i="55"/>
  <c r="P64" i="55"/>
  <c r="P63" i="55"/>
  <c r="P62" i="55"/>
  <c r="P61" i="55"/>
  <c r="P60" i="55"/>
  <c r="P59" i="55"/>
  <c r="P58" i="55"/>
  <c r="P57" i="55"/>
  <c r="P56" i="55"/>
  <c r="T10" i="56"/>
  <c r="U10" i="56"/>
  <c r="T11" i="56"/>
  <c r="T12" i="56"/>
  <c r="T13" i="56"/>
  <c r="T14" i="56"/>
  <c r="T15" i="56"/>
  <c r="T16" i="56"/>
  <c r="T17" i="56"/>
  <c r="T18" i="56"/>
  <c r="T19" i="56"/>
  <c r="T20" i="56"/>
  <c r="T21" i="56"/>
  <c r="T22" i="56"/>
  <c r="T23" i="56"/>
  <c r="T24" i="56"/>
  <c r="T25" i="56"/>
  <c r="T26" i="56"/>
  <c r="T27" i="56"/>
  <c r="T28" i="56"/>
  <c r="T29" i="56"/>
  <c r="T30" i="56"/>
  <c r="T31" i="56"/>
  <c r="T32" i="56"/>
  <c r="T33" i="56"/>
  <c r="T34" i="56"/>
  <c r="T35" i="56"/>
  <c r="T36" i="56"/>
  <c r="T37" i="56"/>
  <c r="T38" i="56"/>
  <c r="T39" i="56"/>
  <c r="T40" i="56"/>
  <c r="T41" i="56"/>
  <c r="T42" i="56"/>
  <c r="T43" i="56"/>
  <c r="T44" i="56"/>
  <c r="T45" i="56"/>
  <c r="T46" i="56"/>
  <c r="T47" i="56"/>
  <c r="T48" i="56"/>
  <c r="T49" i="56"/>
  <c r="T50" i="56"/>
  <c r="T51" i="56"/>
  <c r="T52" i="56"/>
  <c r="T53" i="56"/>
  <c r="T54" i="56"/>
  <c r="T55" i="56"/>
  <c r="T56" i="56"/>
  <c r="T57" i="56"/>
  <c r="T58" i="56"/>
  <c r="T59" i="56"/>
  <c r="T60" i="56"/>
  <c r="T61" i="56"/>
  <c r="T62" i="56"/>
  <c r="T63" i="56"/>
  <c r="T64" i="56"/>
  <c r="T65" i="56"/>
  <c r="T66" i="56"/>
  <c r="T67" i="56"/>
  <c r="T68" i="56"/>
  <c r="T69" i="56"/>
  <c r="T70" i="56"/>
  <c r="T71" i="56"/>
  <c r="T72" i="56"/>
  <c r="T73" i="56"/>
  <c r="T74" i="56"/>
  <c r="T75" i="56"/>
  <c r="T76" i="56"/>
  <c r="T77" i="56"/>
  <c r="T78" i="56"/>
  <c r="T79" i="56"/>
  <c r="T80" i="56"/>
  <c r="T81" i="56"/>
  <c r="T82" i="56"/>
  <c r="T83" i="56"/>
  <c r="T84" i="56"/>
  <c r="T85" i="56"/>
  <c r="T86" i="56"/>
  <c r="T87" i="56"/>
  <c r="T88" i="56"/>
  <c r="T89" i="56"/>
  <c r="T90" i="56"/>
  <c r="T91" i="56"/>
  <c r="T92" i="56"/>
  <c r="T93" i="56"/>
  <c r="T94" i="56"/>
  <c r="T95" i="56"/>
  <c r="T96" i="56"/>
  <c r="T97" i="56"/>
  <c r="T98" i="56"/>
  <c r="T99" i="56"/>
  <c r="T100" i="56"/>
  <c r="T101" i="56"/>
  <c r="T102" i="56"/>
  <c r="T103" i="56"/>
  <c r="T104" i="56"/>
  <c r="T105" i="56"/>
  <c r="T106" i="56"/>
  <c r="T107" i="56"/>
  <c r="T108" i="56"/>
  <c r="T109" i="56"/>
  <c r="T110" i="56"/>
  <c r="T111" i="56"/>
  <c r="T112" i="56"/>
  <c r="T113" i="56"/>
  <c r="T114" i="56"/>
  <c r="T115" i="56"/>
  <c r="T116" i="56"/>
  <c r="T117" i="56"/>
  <c r="T118" i="56"/>
  <c r="T119" i="56"/>
  <c r="T120" i="56"/>
  <c r="T121" i="56"/>
  <c r="T122" i="56"/>
  <c r="T123" i="56"/>
  <c r="T124" i="56"/>
  <c r="T125" i="56"/>
  <c r="T126" i="56"/>
  <c r="T127" i="56"/>
  <c r="T128" i="56"/>
  <c r="T129" i="56"/>
  <c r="U11" i="56"/>
  <c r="U12" i="56"/>
  <c r="U13" i="56"/>
  <c r="U14" i="56"/>
  <c r="U15" i="56"/>
  <c r="U16" i="56"/>
  <c r="U17" i="56"/>
  <c r="U18" i="56"/>
  <c r="U19" i="56"/>
  <c r="U20" i="56"/>
  <c r="U21" i="56"/>
  <c r="U22" i="56"/>
  <c r="U23" i="56"/>
  <c r="U24" i="56"/>
  <c r="U25" i="56"/>
  <c r="U26" i="56"/>
  <c r="U27" i="56"/>
  <c r="U28" i="56"/>
  <c r="U29" i="56"/>
  <c r="U30" i="56"/>
  <c r="U31" i="56"/>
  <c r="U32" i="56"/>
  <c r="U33" i="56"/>
  <c r="U34" i="56"/>
  <c r="U35" i="56"/>
  <c r="U36" i="56"/>
  <c r="U37" i="56"/>
  <c r="U38" i="56"/>
  <c r="U39" i="56"/>
  <c r="U40" i="56"/>
  <c r="U41" i="56"/>
  <c r="U42" i="56"/>
  <c r="U43" i="56"/>
  <c r="U44" i="56"/>
  <c r="U45" i="56"/>
  <c r="U46" i="56"/>
  <c r="U47" i="56"/>
  <c r="U48" i="56"/>
  <c r="U49" i="56"/>
  <c r="U50" i="56"/>
  <c r="U51" i="56"/>
  <c r="U52" i="56"/>
  <c r="U53" i="56"/>
  <c r="U54" i="56"/>
  <c r="U55" i="56"/>
  <c r="U56" i="56"/>
  <c r="U57" i="56"/>
  <c r="U58" i="56"/>
  <c r="U59" i="56"/>
  <c r="U60" i="56"/>
  <c r="U61" i="56"/>
  <c r="U62" i="56"/>
  <c r="U63" i="56"/>
  <c r="U64" i="56"/>
  <c r="U65" i="56"/>
  <c r="U66" i="56"/>
  <c r="U67" i="56"/>
  <c r="U68" i="56"/>
  <c r="U69" i="56"/>
  <c r="U70" i="56"/>
  <c r="U71" i="56"/>
  <c r="U72" i="56"/>
  <c r="U73" i="56"/>
  <c r="U74" i="56"/>
  <c r="U75" i="56"/>
  <c r="U76" i="56"/>
  <c r="U77" i="56"/>
  <c r="U78" i="56"/>
  <c r="U79" i="56"/>
  <c r="U80" i="56"/>
  <c r="U81" i="56"/>
  <c r="U82" i="56"/>
  <c r="U83" i="56"/>
  <c r="U84" i="56"/>
  <c r="U85" i="56"/>
  <c r="U86" i="56"/>
  <c r="U87" i="56"/>
  <c r="U88" i="56"/>
  <c r="U89" i="56"/>
  <c r="U90" i="56"/>
  <c r="U91" i="56"/>
  <c r="U92" i="56"/>
  <c r="U93" i="56"/>
  <c r="U94" i="56"/>
  <c r="U95" i="56"/>
  <c r="U96" i="56"/>
  <c r="U97" i="56"/>
  <c r="U98" i="56"/>
  <c r="U99" i="56"/>
  <c r="U100" i="56"/>
  <c r="U101" i="56"/>
  <c r="U102" i="56"/>
  <c r="U103" i="56"/>
  <c r="U104" i="56"/>
  <c r="U105" i="56"/>
  <c r="U106" i="56"/>
  <c r="U107" i="56"/>
  <c r="U108" i="56"/>
  <c r="U109" i="56"/>
  <c r="U110" i="56"/>
  <c r="U111" i="56"/>
  <c r="U112" i="56"/>
  <c r="U113" i="56"/>
  <c r="U114" i="56"/>
  <c r="U115" i="56"/>
  <c r="U116" i="56"/>
  <c r="U117" i="56"/>
  <c r="U118" i="56"/>
  <c r="U119" i="56"/>
  <c r="U120" i="56"/>
  <c r="U121" i="56"/>
  <c r="U122" i="56"/>
  <c r="U123" i="56"/>
  <c r="U124" i="56"/>
  <c r="U125" i="56"/>
  <c r="U126" i="56"/>
  <c r="U127" i="56"/>
  <c r="U128" i="56"/>
  <c r="U129" i="56"/>
  <c r="L37" i="59"/>
  <c r="D41" i="59"/>
  <c r="W10" i="56"/>
  <c r="W11" i="56"/>
  <c r="W12" i="56"/>
  <c r="W13" i="56"/>
  <c r="W14" i="56"/>
  <c r="W15" i="56"/>
  <c r="W16" i="56"/>
  <c r="W17" i="56"/>
  <c r="W18" i="56"/>
  <c r="W19" i="56"/>
  <c r="W20" i="56"/>
  <c r="W21" i="56"/>
  <c r="W22" i="56"/>
  <c r="W23" i="56"/>
  <c r="W24" i="56"/>
  <c r="W25" i="56"/>
  <c r="W26" i="56"/>
  <c r="W27" i="56"/>
  <c r="W28" i="56"/>
  <c r="W29" i="56"/>
  <c r="W30" i="56"/>
  <c r="W31" i="56"/>
  <c r="W32" i="56"/>
  <c r="W33" i="56"/>
  <c r="W34" i="56"/>
  <c r="W35" i="56"/>
  <c r="W36" i="56"/>
  <c r="W37" i="56"/>
  <c r="W38" i="56"/>
  <c r="W39" i="56"/>
  <c r="W40" i="56"/>
  <c r="W41" i="56"/>
  <c r="W42" i="56"/>
  <c r="W43" i="56"/>
  <c r="W44" i="56"/>
  <c r="W45" i="56"/>
  <c r="W46" i="56"/>
  <c r="W47" i="56"/>
  <c r="W48" i="56"/>
  <c r="W49" i="56"/>
  <c r="W50" i="56"/>
  <c r="W51" i="56"/>
  <c r="W52" i="56"/>
  <c r="W53" i="56"/>
  <c r="W54" i="56"/>
  <c r="W55" i="56"/>
  <c r="W56" i="56"/>
  <c r="W57" i="56"/>
  <c r="W58" i="56"/>
  <c r="W59" i="56"/>
  <c r="W60" i="56"/>
  <c r="W61" i="56"/>
  <c r="W62" i="56"/>
  <c r="W63" i="56"/>
  <c r="W64" i="56"/>
  <c r="W65" i="56"/>
  <c r="W66" i="56"/>
  <c r="W67" i="56"/>
  <c r="W68" i="56"/>
  <c r="W69" i="56"/>
  <c r="W70" i="56"/>
  <c r="W71" i="56"/>
  <c r="W72" i="56"/>
  <c r="W73" i="56"/>
  <c r="W74" i="56"/>
  <c r="W75" i="56"/>
  <c r="W76" i="56"/>
  <c r="W77" i="56"/>
  <c r="W78" i="56"/>
  <c r="W79" i="56"/>
  <c r="W80" i="56"/>
  <c r="W81" i="56"/>
  <c r="W82" i="56"/>
  <c r="W83" i="56"/>
  <c r="W84" i="56"/>
  <c r="W85" i="56"/>
  <c r="W86" i="56"/>
  <c r="W87" i="56"/>
  <c r="W88" i="56"/>
  <c r="W89" i="56"/>
  <c r="W90" i="56"/>
  <c r="W91" i="56"/>
  <c r="W92" i="56"/>
  <c r="W93" i="56"/>
  <c r="W94" i="56"/>
  <c r="W95" i="56"/>
  <c r="W96" i="56"/>
  <c r="W97" i="56"/>
  <c r="W98" i="56"/>
  <c r="W99" i="56"/>
  <c r="W100" i="56"/>
  <c r="W101" i="56"/>
  <c r="W102" i="56"/>
  <c r="W103" i="56"/>
  <c r="W104" i="56"/>
  <c r="W105" i="56"/>
  <c r="W106" i="56"/>
  <c r="W107" i="56"/>
  <c r="W108" i="56"/>
  <c r="W109" i="56"/>
  <c r="W110" i="56"/>
  <c r="W111" i="56"/>
  <c r="W112" i="56"/>
  <c r="W113" i="56"/>
  <c r="W114" i="56"/>
  <c r="W115" i="56"/>
  <c r="W116" i="56"/>
  <c r="W117" i="56"/>
  <c r="W118" i="56"/>
  <c r="W119" i="56"/>
  <c r="W120" i="56"/>
  <c r="W121" i="56"/>
  <c r="W122" i="56"/>
  <c r="W123" i="56"/>
  <c r="W124" i="56"/>
  <c r="W125" i="56"/>
  <c r="W126" i="56"/>
  <c r="W127" i="56"/>
  <c r="W128" i="56"/>
  <c r="W129" i="56"/>
  <c r="M5" i="56"/>
  <c r="V10" i="56"/>
  <c r="V11" i="56"/>
  <c r="V12" i="56"/>
  <c r="V13" i="56"/>
  <c r="V14" i="56"/>
  <c r="V15" i="56"/>
  <c r="V16" i="56"/>
  <c r="V17" i="56"/>
  <c r="V18" i="56"/>
  <c r="V19" i="56"/>
  <c r="V20" i="56"/>
  <c r="V21" i="56"/>
  <c r="V22" i="56"/>
  <c r="V23" i="56"/>
  <c r="V24" i="56"/>
  <c r="V25" i="56"/>
  <c r="V26" i="56"/>
  <c r="V27" i="56"/>
  <c r="V28" i="56"/>
  <c r="V29" i="56"/>
  <c r="V30" i="56"/>
  <c r="V31" i="56"/>
  <c r="V32" i="56"/>
  <c r="V33" i="56"/>
  <c r="V34" i="56"/>
  <c r="V35" i="56"/>
  <c r="V36" i="56"/>
  <c r="V37" i="56"/>
  <c r="V38" i="56"/>
  <c r="V39" i="56"/>
  <c r="V40" i="56"/>
  <c r="V41" i="56"/>
  <c r="V42" i="56"/>
  <c r="V43" i="56"/>
  <c r="V44" i="56"/>
  <c r="V45" i="56"/>
  <c r="V46" i="56"/>
  <c r="V47" i="56"/>
  <c r="V48" i="56"/>
  <c r="V49" i="56"/>
  <c r="V50" i="56"/>
  <c r="V51" i="56"/>
  <c r="V52" i="56"/>
  <c r="V53" i="56"/>
  <c r="V54" i="56"/>
  <c r="V55" i="56"/>
  <c r="V56" i="56"/>
  <c r="V57" i="56"/>
  <c r="V58" i="56"/>
  <c r="V59" i="56"/>
  <c r="V60" i="56"/>
  <c r="V61" i="56"/>
  <c r="V62" i="56"/>
  <c r="V63" i="56"/>
  <c r="V64" i="56"/>
  <c r="V65" i="56"/>
  <c r="V66" i="56"/>
  <c r="V67" i="56"/>
  <c r="V68" i="56"/>
  <c r="V69" i="56"/>
  <c r="V70" i="56"/>
  <c r="V71" i="56"/>
  <c r="V72" i="56"/>
  <c r="V73" i="56"/>
  <c r="V74" i="56"/>
  <c r="V75" i="56"/>
  <c r="V76" i="56"/>
  <c r="V77" i="56"/>
  <c r="V78" i="56"/>
  <c r="V79" i="56"/>
  <c r="V80" i="56"/>
  <c r="V81" i="56"/>
  <c r="V82" i="56"/>
  <c r="V83" i="56"/>
  <c r="V84" i="56"/>
  <c r="V85" i="56"/>
  <c r="V86" i="56"/>
  <c r="V87" i="56"/>
  <c r="V88" i="56"/>
  <c r="V89" i="56"/>
  <c r="V90" i="56"/>
  <c r="V91" i="56"/>
  <c r="V92" i="56"/>
  <c r="V93" i="56"/>
  <c r="V94" i="56"/>
  <c r="V95" i="56"/>
  <c r="V96" i="56"/>
  <c r="V97" i="56"/>
  <c r="V98" i="56"/>
  <c r="V99" i="56"/>
  <c r="V100" i="56"/>
  <c r="V101" i="56"/>
  <c r="V102" i="56"/>
  <c r="V103" i="56"/>
  <c r="V104" i="56"/>
  <c r="V105" i="56"/>
  <c r="V106" i="56"/>
  <c r="V107" i="56"/>
  <c r="V108" i="56"/>
  <c r="V109" i="56"/>
  <c r="V110" i="56"/>
  <c r="V111" i="56"/>
  <c r="V112" i="56"/>
  <c r="V113" i="56"/>
  <c r="V114" i="56"/>
  <c r="V115" i="56"/>
  <c r="V116" i="56"/>
  <c r="V117" i="56"/>
  <c r="V118" i="56"/>
  <c r="V119" i="56"/>
  <c r="V120" i="56"/>
  <c r="V121" i="56"/>
  <c r="V122" i="56"/>
  <c r="V123" i="56"/>
  <c r="V124" i="56"/>
  <c r="V125" i="56"/>
  <c r="V126" i="56"/>
  <c r="V127" i="56"/>
  <c r="V128" i="56"/>
  <c r="V129" i="56"/>
  <c r="M4" i="56"/>
  <c r="C1" i="59"/>
  <c r="L38" i="59"/>
  <c r="C1" i="60"/>
  <c r="G30" i="50"/>
  <c r="D21" i="50"/>
  <c r="E41" i="50"/>
  <c r="C2" i="60"/>
  <c r="D7" i="55"/>
  <c r="D8" i="58"/>
  <c r="C2" i="59"/>
  <c r="D8" i="56"/>
  <c r="D7" i="54"/>
  <c r="P55" i="55"/>
  <c r="P54" i="55"/>
  <c r="P53" i="55"/>
  <c r="P52" i="55"/>
  <c r="P51" i="55"/>
  <c r="P50" i="55"/>
  <c r="P49" i="55"/>
  <c r="P48" i="55"/>
  <c r="P47" i="55"/>
  <c r="P46" i="55"/>
  <c r="P45" i="55"/>
  <c r="P44" i="55"/>
  <c r="P43" i="55"/>
  <c r="P42" i="55"/>
  <c r="P41" i="55"/>
  <c r="P40" i="55"/>
  <c r="P39" i="55"/>
  <c r="P38" i="55"/>
  <c r="P37" i="55"/>
  <c r="P36" i="55"/>
  <c r="P35" i="55"/>
  <c r="P34" i="55"/>
  <c r="P33" i="55"/>
  <c r="P32" i="55"/>
  <c r="P31" i="55"/>
  <c r="P30" i="55"/>
  <c r="P29" i="55"/>
  <c r="P28" i="55"/>
  <c r="P27" i="55"/>
  <c r="P26" i="55"/>
  <c r="P25" i="55"/>
  <c r="P24" i="55"/>
  <c r="P23" i="55"/>
  <c r="P22" i="55"/>
  <c r="P21" i="55"/>
  <c r="P20" i="55"/>
  <c r="P19" i="55"/>
  <c r="P18" i="55"/>
  <c r="P17" i="55"/>
  <c r="P16" i="55"/>
  <c r="D37" i="60"/>
  <c r="D39" i="60"/>
  <c r="D38" i="59"/>
  <c r="D40" i="59"/>
  <c r="U16" i="55"/>
  <c r="B26" i="50"/>
  <c r="B17" i="50"/>
  <c r="T16" i="55"/>
  <c r="O18" i="58"/>
  <c r="C27" i="54"/>
  <c r="F22" i="50"/>
  <c r="L40" i="59"/>
  <c r="H41" i="59"/>
  <c r="A42" i="60"/>
  <c r="D7" i="58"/>
  <c r="D38" i="60"/>
  <c r="D39" i="59"/>
  <c r="D7" i="56"/>
  <c r="I71" i="54"/>
  <c r="B73" i="54"/>
  <c r="F71" i="54"/>
  <c r="G69" i="54"/>
  <c r="C69" i="54"/>
  <c r="D6" i="55"/>
  <c r="D6" i="54"/>
  <c r="B12" i="54"/>
  <c r="B22" i="50"/>
  <c r="A43" i="59"/>
  <c r="D42" i="59"/>
  <c r="D41" i="60"/>
  <c r="M6" i="50"/>
  <c r="M7" i="50"/>
  <c r="M8" i="50"/>
  <c r="O8" i="50"/>
  <c r="O7" i="50"/>
  <c r="O6" i="50"/>
</calcChain>
</file>

<file path=xl/sharedStrings.xml><?xml version="1.0" encoding="utf-8"?>
<sst xmlns="http://schemas.openxmlformats.org/spreadsheetml/2006/main" count="263" uniqueCount="204">
  <si>
    <t>Address:</t>
  </si>
  <si>
    <t>Date</t>
  </si>
  <si>
    <t>PO Box 176</t>
  </si>
  <si>
    <t>Topeka, KS 66601</t>
  </si>
  <si>
    <t>FHLBank Topeka</t>
  </si>
  <si>
    <t>(785) 233-0507  Fax (785) 234-1765</t>
  </si>
  <si>
    <t>Printed or Typed Name and Title</t>
  </si>
  <si>
    <t>Project Year</t>
  </si>
  <si>
    <t>Range Name</t>
  </si>
  <si>
    <t>Name of Contact:</t>
  </si>
  <si>
    <t>Member Name:</t>
  </si>
  <si>
    <t>FHFA ID Number:</t>
  </si>
  <si>
    <t>Customer ID Number:</t>
  </si>
  <si>
    <t>City/State/ZIP:</t>
  </si>
  <si>
    <t>Business Phone:</t>
  </si>
  <si>
    <t>Email:</t>
  </si>
  <si>
    <t>Title:</t>
  </si>
  <si>
    <t>CDP or CHP Advance Type:</t>
  </si>
  <si>
    <t>Advance Requested:</t>
  </si>
  <si>
    <t>Maximum Term Requested:</t>
  </si>
  <si>
    <t>Estimated Date of Advance:</t>
  </si>
  <si>
    <t>Member Information</t>
  </si>
  <si>
    <t>Advance Information</t>
  </si>
  <si>
    <t>U.S. Congressional District:</t>
  </si>
  <si>
    <t>Name:</t>
  </si>
  <si>
    <t>County:</t>
  </si>
  <si>
    <t>Rural or Urban Location?</t>
  </si>
  <si>
    <t>Contact Person:</t>
  </si>
  <si>
    <r>
      <t xml:space="preserve">Member Certifications  </t>
    </r>
    <r>
      <rPr>
        <sz val="10"/>
        <rFont val="Calibri"/>
        <family val="2"/>
        <scheme val="minor"/>
      </rPr>
      <t>- Place a checkmark next to each statement to certify.</t>
    </r>
  </si>
  <si>
    <t>Estimated Date of Origination:</t>
  </si>
  <si>
    <t>Community Development Program CDP Qualified Financing</t>
  </si>
  <si>
    <t>Attach supporting documentation evidencing how project qualifies for the CDP advance.</t>
  </si>
  <si>
    <t>Job Creation or Retention</t>
  </si>
  <si>
    <t>Will the project create or retain jobs?</t>
  </si>
  <si>
    <t>Number of jobs created:</t>
  </si>
  <si>
    <t>Number of jobs retained:</t>
  </si>
  <si>
    <r>
      <t xml:space="preserve">Qualifying Criteria - </t>
    </r>
    <r>
      <rPr>
        <sz val="10"/>
        <color theme="1"/>
        <rFont val="Calibri"/>
        <family val="2"/>
        <scheme val="minor"/>
      </rPr>
      <t>Select the criterion under which the project qualifies for a CDP advance.</t>
    </r>
  </si>
  <si>
    <t>Annual Receipts:</t>
  </si>
  <si>
    <t>OR</t>
  </si>
  <si>
    <t># of Employees:</t>
  </si>
  <si>
    <t>NAICS Code:</t>
  </si>
  <si>
    <t>SBA size standards are available at www.SBA.gov.</t>
  </si>
  <si>
    <t>Input Items</t>
  </si>
  <si>
    <t>SBA Qualifications</t>
  </si>
  <si>
    <t>Area (state, county, MSA):</t>
  </si>
  <si>
    <t>Area ID (tract#/place):</t>
  </si>
  <si>
    <t>Tract/Place AMI:</t>
  </si>
  <si>
    <t>Area Median Income (AMI):</t>
  </si>
  <si>
    <t>From drop-down, select applicable qualifying criterion met by this project:</t>
  </si>
  <si>
    <t>Income</t>
  </si>
  <si>
    <t>Urban neighborhood, tract, or area &lt; 100% of area median income (AMI)</t>
  </si>
  <si>
    <t>Rural county, town, city, tract, or unincorporated area &lt; 115% of area median income (AMI)</t>
  </si>
  <si>
    <t>Project Name:</t>
  </si>
  <si>
    <r>
      <t xml:space="preserve">Identify source of median income data for this project </t>
    </r>
    <r>
      <rPr>
        <b/>
        <u/>
        <sz val="10"/>
        <color theme="1"/>
        <rFont val="Calibri"/>
        <family val="2"/>
        <scheme val="minor"/>
      </rPr>
      <t>and</t>
    </r>
    <r>
      <rPr>
        <sz val="10"/>
        <color theme="1"/>
        <rFont val="Calibri"/>
        <family val="2"/>
        <scheme val="minor"/>
      </rPr>
      <t xml:space="preserve"> attach a copy:</t>
    </r>
  </si>
  <si>
    <r>
      <t xml:space="preserve">(Must meet only </t>
    </r>
    <r>
      <rPr>
        <b/>
        <sz val="10"/>
        <rFont val="Calibri"/>
        <family val="2"/>
        <scheme val="minor"/>
      </rPr>
      <t>one</t>
    </r>
    <r>
      <rPr>
        <sz val="10"/>
        <rFont val="Calibri"/>
        <family val="2"/>
        <scheme val="minor"/>
      </rPr>
      <t xml:space="preserve"> of the following criteria.)</t>
    </r>
  </si>
  <si>
    <t>Area Name:</t>
  </si>
  <si>
    <t>Select the type of targeted program from the drop-down menu.</t>
  </si>
  <si>
    <t>Targeted Area</t>
  </si>
  <si>
    <t>Native American Area</t>
  </si>
  <si>
    <t>Federal Empowerment Zone, Enterprise Community, or Champion Community</t>
  </si>
  <si>
    <t>Brownfield Area</t>
  </si>
  <si>
    <t>Federally-declared Disaster Area</t>
  </si>
  <si>
    <t>Department of Defense Designated as a Military Base Closing Area</t>
  </si>
  <si>
    <t>Community Adjustment and Investment Program (CAIP) Area</t>
  </si>
  <si>
    <t>Qualifying Criterion:</t>
  </si>
  <si>
    <t>Wages</t>
  </si>
  <si>
    <t>Community Housing Program CHP Qualified Financing</t>
  </si>
  <si>
    <t>Advance_Type</t>
  </si>
  <si>
    <t>Community Development Program</t>
  </si>
  <si>
    <r>
      <rPr>
        <b/>
        <u/>
        <sz val="10"/>
        <color theme="1"/>
        <rFont val="Calibri"/>
        <family val="2"/>
        <scheme val="minor"/>
      </rPr>
      <t>Urban</t>
    </r>
    <r>
      <rPr>
        <sz val="10"/>
        <color theme="1"/>
        <rFont val="Calibri"/>
        <family val="2"/>
        <scheme val="minor"/>
      </rPr>
      <t xml:space="preserve"> businesses/entities - minimum of 51% of employees with income &lt; 100% of AMI</t>
    </r>
  </si>
  <si>
    <r>
      <rPr>
        <b/>
        <u/>
        <sz val="10"/>
        <color theme="1"/>
        <rFont val="Calibri"/>
        <family val="2"/>
        <scheme val="minor"/>
      </rPr>
      <t>Rural</t>
    </r>
    <r>
      <rPr>
        <sz val="10"/>
        <color theme="1"/>
        <rFont val="Calibri"/>
        <family val="2"/>
        <scheme val="minor"/>
      </rPr>
      <t xml:space="preserve"> businesses/entities - minimum of 51% of employees with income &lt; 115% of AMI</t>
    </r>
  </si>
  <si>
    <t>Area ID (tract #, MSA, county):</t>
  </si>
  <si>
    <t>Total Number of Employees:</t>
  </si>
  <si>
    <t>Income Limits Used:</t>
  </si>
  <si>
    <t>If Other, attach income limits used.</t>
  </si>
  <si>
    <t>Rental Projects</t>
  </si>
  <si>
    <t>Community Development Program (CDP) Loans</t>
  </si>
  <si>
    <t>State</t>
  </si>
  <si>
    <t>County</t>
  </si>
  <si>
    <t>Loan #</t>
  </si>
  <si>
    <t>Loan Date</t>
  </si>
  <si>
    <t>Loan Amount</t>
  </si>
  <si>
    <t>Jobs Created</t>
  </si>
  <si>
    <t>Jobs Retained</t>
  </si>
  <si>
    <t>Borrower Name</t>
  </si>
  <si>
    <t>Qualifying_Criteria</t>
  </si>
  <si>
    <t>Small Business Concern</t>
  </si>
  <si>
    <t>CDP-qualified Area</t>
  </si>
  <si>
    <t>Federal Empowerment Zone</t>
  </si>
  <si>
    <t>Enterprise Community</t>
  </si>
  <si>
    <t>Champion Community</t>
  </si>
  <si>
    <t>Military Base Closing Area</t>
  </si>
  <si>
    <t>CAIP Area</t>
  </si>
  <si>
    <t>CDP-qualified Wage Levels</t>
  </si>
  <si>
    <t>USDA Drought Area</t>
  </si>
  <si>
    <t>For FHLBank Use Only:</t>
  </si>
  <si>
    <t>Total CDP Advance Approved:</t>
  </si>
  <si>
    <t>CDP Approval Expires:</t>
  </si>
  <si>
    <t>CDP Advance Amount Remaining:</t>
  </si>
  <si>
    <t>CDP Advances to Date:</t>
  </si>
  <si>
    <t>Amount</t>
  </si>
  <si>
    <t>CDP Advances Taken</t>
  </si>
  <si>
    <t>Total of Loans Docs Received to Date:</t>
  </si>
  <si>
    <t>Difference between advances and loans:</t>
  </si>
  <si>
    <t>Weighted Average of Loan Terms to Date:</t>
  </si>
  <si>
    <t>CHP Approval Expires:</t>
  </si>
  <si>
    <t>Total CHP Advance Approved:</t>
  </si>
  <si>
    <t>CHP Advances to Date:</t>
  </si>
  <si>
    <t>CHP Advance Amount Remaining:</t>
  </si>
  <si>
    <t>CHP Advances Taken</t>
  </si>
  <si>
    <t>Address</t>
  </si>
  <si>
    <t>City</t>
  </si>
  <si>
    <r>
      <rPr>
        <b/>
        <sz val="11"/>
        <color theme="1"/>
        <rFont val="Calibri"/>
        <family val="2"/>
        <scheme val="minor"/>
      </rPr>
      <t>Term</t>
    </r>
    <r>
      <rPr>
        <b/>
        <sz val="9"/>
        <color theme="1"/>
        <rFont val="Calibri"/>
        <family val="2"/>
        <scheme val="minor"/>
      </rPr>
      <t xml:space="preserve">
(in months)</t>
    </r>
  </si>
  <si>
    <r>
      <t xml:space="preserve">Term
</t>
    </r>
    <r>
      <rPr>
        <b/>
        <sz val="9"/>
        <color theme="1"/>
        <rFont val="Calibri"/>
        <family val="2"/>
        <scheme val="minor"/>
      </rPr>
      <t>(in months)</t>
    </r>
  </si>
  <si>
    <t xml:space="preserve">Signature of Member Representative </t>
  </si>
  <si>
    <t>Member certifies the information/documentation submitted is accurate, and the project meets the guidelines for CDP/CHP.</t>
  </si>
  <si>
    <t>Property
Type</t>
  </si>
  <si>
    <t>Rental Property Address</t>
  </si>
  <si>
    <t>Rental Property City</t>
  </si>
  <si>
    <t>Rental Property State</t>
  </si>
  <si>
    <t>Rental Property County or MSA</t>
  </si>
  <si>
    <t>Qualifying Criteria:</t>
  </si>
  <si>
    <t>Select Qualifying Criterion below:</t>
  </si>
  <si>
    <t>Type of Document Received</t>
  </si>
  <si>
    <t>Owner-occupied Projects</t>
  </si>
  <si>
    <t>Borrower Annual Income</t>
  </si>
  <si>
    <t>Loan/Account #</t>
  </si>
  <si>
    <t>Advance Requested Rounded:</t>
  </si>
  <si>
    <r>
      <t xml:space="preserve">Borrower Information </t>
    </r>
    <r>
      <rPr>
        <sz val="10"/>
        <rFont val="Calibri"/>
        <family val="2"/>
        <scheme val="minor"/>
      </rPr>
      <t>(If different from Project Information)</t>
    </r>
    <r>
      <rPr>
        <b/>
        <u/>
        <sz val="11"/>
        <rFont val="Calibri"/>
        <family val="2"/>
        <scheme val="minor"/>
      </rPr>
      <t>:</t>
    </r>
  </si>
  <si>
    <t>Community Housing Program (Owner-occupied)</t>
  </si>
  <si>
    <t>Community Housing Program (Rental)</t>
  </si>
  <si>
    <t>Mixed-use</t>
  </si>
  <si>
    <t xml:space="preserve">Project Information - </t>
  </si>
  <si>
    <t>Is project located in multiple cities, states, or counties?</t>
  </si>
  <si>
    <t>From drop-down, select business type. Provide corresponding annual gross receipts OR employment information.</t>
  </si>
  <si>
    <t>Loan Pool</t>
  </si>
  <si>
    <t>Explanation of "Other."</t>
  </si>
  <si>
    <t>https://geomap.ffiec.gov/</t>
  </si>
  <si>
    <r>
      <t xml:space="preserve">Loan Term
</t>
    </r>
    <r>
      <rPr>
        <sz val="11"/>
        <color theme="1"/>
        <rFont val="Calibri"/>
        <family val="2"/>
        <scheme val="minor"/>
      </rPr>
      <t>(in months)</t>
    </r>
  </si>
  <si>
    <r>
      <t xml:space="preserve">NAICS Code 
</t>
    </r>
    <r>
      <rPr>
        <sz val="11"/>
        <color theme="1"/>
        <rFont val="Calibri"/>
        <family val="2"/>
        <scheme val="minor"/>
      </rPr>
      <t>(if applicable)</t>
    </r>
  </si>
  <si>
    <t>Business Type</t>
  </si>
  <si>
    <t>Additional Business Type Explanation (if required)</t>
  </si>
  <si>
    <t>Agriculture</t>
  </si>
  <si>
    <t>Day Care</t>
  </si>
  <si>
    <t>Education</t>
  </si>
  <si>
    <t>Heavy Industrial</t>
  </si>
  <si>
    <t>Infrastructure</t>
  </si>
  <si>
    <t>Light Industrial</t>
  </si>
  <si>
    <t>Manufacturing</t>
  </si>
  <si>
    <t>Medical/Health</t>
  </si>
  <si>
    <t>Office</t>
  </si>
  <si>
    <t>Public Facility</t>
  </si>
  <si>
    <t>Recreation</t>
  </si>
  <si>
    <t>Social Services</t>
  </si>
  <si>
    <t>Wholesale</t>
  </si>
  <si>
    <t>Other (explain)</t>
  </si>
  <si>
    <t>Select CDP Qualifying Criteria</t>
  </si>
  <si>
    <t>For FHLBank Use Only - Date FHLBank Received Documentation</t>
  </si>
  <si>
    <t>Advance
Number</t>
  </si>
  <si>
    <r>
      <t xml:space="preserve"> </t>
    </r>
    <r>
      <rPr>
        <b/>
        <sz val="11"/>
        <color theme="1"/>
        <rFont val="Calibri"/>
        <family val="2"/>
        <scheme val="minor"/>
      </rPr>
      <t xml:space="preserve"> OR</t>
    </r>
  </si>
  <si>
    <t>County or 
MSA</t>
  </si>
  <si>
    <t>FHLBank Use Only:
Loan Qualifies?</t>
  </si>
  <si>
    <t>Qualifying Loans</t>
  </si>
  <si>
    <t>Advance Number</t>
  </si>
  <si>
    <t># of Units</t>
  </si>
  <si>
    <t>Qualifying
Units</t>
  </si>
  <si>
    <t>Total Qualifying Units:</t>
  </si>
  <si>
    <t>Maximum 
Monthly Rent</t>
  </si>
  <si>
    <t>Retail/Service</t>
  </si>
  <si>
    <t>Mining</t>
  </si>
  <si>
    <t xml:space="preserve">
Annual Receipts OR
# Employees according to Table of Small Business Size Standards</t>
  </si>
  <si>
    <r>
      <t xml:space="preserve">115% of MRB AMI 
</t>
    </r>
    <r>
      <rPr>
        <sz val="10"/>
        <color theme="1"/>
        <rFont val="Calibri"/>
        <family val="2"/>
        <scheme val="minor"/>
      </rPr>
      <t>(3+ person household)</t>
    </r>
  </si>
  <si>
    <t>115 %  of AMI (HUD Limits 4 person household)</t>
  </si>
  <si>
    <t>Affordable Rent 
(if applicable)</t>
  </si>
  <si>
    <t>Tenant Household Annual Income (if applicable)</t>
  </si>
  <si>
    <t xml:space="preserve"> </t>
  </si>
  <si>
    <t>Weighted Average of Advance Terms to Date:</t>
  </si>
  <si>
    <t>Provide a brief description of the project(s) you are funding with this application.</t>
  </si>
  <si>
    <t>FHLBank Use Only:
Qualifying Loans</t>
  </si>
  <si>
    <t>Fax Number:</t>
  </si>
  <si>
    <t>Cell Phone (Optional):</t>
  </si>
  <si>
    <t>Jobs 
Created</t>
  </si>
  <si>
    <t>Jobs 
Retained</t>
  </si>
  <si>
    <t>For FHLBank Use Only -Qualifies?</t>
  </si>
  <si>
    <t>For FHLBank Use Only -Qualifying Loans</t>
  </si>
  <si>
    <t>For FHLBank Use Only -Qualifying Loan Terms</t>
  </si>
  <si>
    <t>For FHLBank Use Only -Qualifying Jobs Created</t>
  </si>
  <si>
    <t>For FHLBank Use Only -Qualifying Jobs Retained</t>
  </si>
  <si>
    <t>Weighted Average Difference:</t>
  </si>
  <si>
    <t>Submit via fax, member secure email, or other FHLBank-accepted method of secure transfer (see website for details).</t>
  </si>
  <si>
    <t>Tab Revised</t>
  </si>
  <si>
    <t>Explanation</t>
  </si>
  <si>
    <t>Application Form D10</t>
  </si>
  <si>
    <t>Fixed conditional formatting, so address would display when entered.</t>
  </si>
  <si>
    <t>Application Form - Member Certifications Section</t>
  </si>
  <si>
    <t>Added marijuana-related business certification.</t>
  </si>
  <si>
    <t xml:space="preserve">CDP Loans </t>
  </si>
  <si>
    <t>Added monitoring rows to accommodate large loan pools.</t>
  </si>
  <si>
    <t>CDP Loans Column S</t>
  </si>
  <si>
    <t>Added "Not Included" as a selection in drop-down menu.</t>
  </si>
  <si>
    <t>CDP Advances Taken L40</t>
  </si>
  <si>
    <t>Formatted as a percentage to two decimal places.</t>
  </si>
  <si>
    <t>Owner Housing Loans Column N</t>
  </si>
  <si>
    <t>Rental Housing Loans Column 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</si>
</sst>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8" formatCode="&quot;$&quot;#,##0.00_);[Red]\(&quot;$&quot;#,##0.00\)"/>
    <numFmt numFmtId="44" formatCode="_(&quot;$&quot;* #,##0.00_);_(&quot;$&quot;* \(#,##0.00\);_(&quot;$&quot;* &quot;-&quot;??_);_(@_)"/>
    <numFmt numFmtId="43" formatCode="_(* #,##0.00_);_(* \(#,##0.00\);_(* &quot;-&quot;??_);_(@_)"/>
    <numFmt numFmtId="164" formatCode="&quot;$&quot;#,##0.00"/>
    <numFmt numFmtId="165" formatCode="[$$-409]#,##0.00"/>
    <numFmt numFmtId="166" formatCode="[$-409]mmmm\ d\,\ yyyy;@"/>
  </numFmts>
  <fonts count="51"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MS Sans Serif"/>
      <family val="2"/>
    </font>
    <font>
      <sz val="12"/>
      <color theme="1"/>
      <name val="Times New Roman"/>
      <family val="2"/>
    </font>
    <font>
      <sz val="11"/>
      <color theme="1"/>
      <name val="Calibri"/>
      <family val="2"/>
    </font>
    <font>
      <sz val="10"/>
      <name val="Calibri"/>
      <family val="2"/>
      <scheme val="minor"/>
    </font>
    <font>
      <b/>
      <sz val="10"/>
      <name val="Calibri"/>
      <family val="2"/>
      <scheme val="minor"/>
    </font>
    <font>
      <b/>
      <sz val="8"/>
      <name val="Calibri"/>
      <family val="2"/>
      <scheme val="minor"/>
    </font>
    <font>
      <b/>
      <sz val="10"/>
      <color rgb="FFFF0000"/>
      <name val="Calibri"/>
      <family val="2"/>
      <scheme val="minor"/>
    </font>
    <font>
      <b/>
      <u/>
      <sz val="10"/>
      <name val="Calibri"/>
      <family val="2"/>
      <scheme val="minor"/>
    </font>
    <font>
      <sz val="8"/>
      <name val="Calibri"/>
      <family val="2"/>
      <scheme val="minor"/>
    </font>
    <font>
      <sz val="8"/>
      <name val="Arial"/>
      <family val="2"/>
    </font>
    <font>
      <sz val="8"/>
      <color rgb="FFFF0000"/>
      <name val="Arial"/>
      <family val="2"/>
    </font>
    <font>
      <sz val="10"/>
      <name val="Arial"/>
      <family val="2"/>
    </font>
    <font>
      <b/>
      <u/>
      <sz val="11"/>
      <name val="Calibri"/>
      <family val="2"/>
      <scheme val="minor"/>
    </font>
    <font>
      <sz val="9"/>
      <name val="Arial"/>
      <family val="2"/>
    </font>
    <font>
      <u/>
      <sz val="11"/>
      <name val="Calibri"/>
      <family val="2"/>
      <scheme val="minor"/>
    </font>
    <font>
      <b/>
      <sz val="12"/>
      <name val="Calibri"/>
      <family val="2"/>
      <scheme val="minor"/>
    </font>
    <font>
      <sz val="10"/>
      <color theme="1"/>
      <name val="Calibri"/>
      <family val="2"/>
      <scheme val="minor"/>
    </font>
    <font>
      <b/>
      <sz val="10"/>
      <color theme="1"/>
      <name val="Calibri"/>
      <family val="2"/>
      <scheme val="minor"/>
    </font>
    <font>
      <b/>
      <u/>
      <sz val="11"/>
      <color theme="1"/>
      <name val="Calibri"/>
      <family val="2"/>
      <scheme val="minor"/>
    </font>
    <font>
      <sz val="10"/>
      <color rgb="FFFF0000"/>
      <name val="Calibri"/>
      <family val="2"/>
      <scheme val="minor"/>
    </font>
    <font>
      <b/>
      <sz val="11"/>
      <color theme="1"/>
      <name val="Calibri"/>
      <family val="2"/>
      <scheme val="minor"/>
    </font>
    <font>
      <u/>
      <sz val="12"/>
      <color theme="10"/>
      <name val="Times New Roman"/>
      <family val="2"/>
    </font>
    <font>
      <u/>
      <sz val="10"/>
      <color theme="10"/>
      <name val="Calibri"/>
      <family val="2"/>
      <scheme val="minor"/>
    </font>
    <font>
      <sz val="9"/>
      <color theme="1"/>
      <name val="Calibri"/>
      <family val="2"/>
      <scheme val="minor"/>
    </font>
    <font>
      <b/>
      <u/>
      <sz val="10"/>
      <color theme="1"/>
      <name val="Calibri"/>
      <family val="2"/>
      <scheme val="minor"/>
    </font>
    <font>
      <i/>
      <sz val="9"/>
      <color theme="1"/>
      <name val="Calibri"/>
      <family val="2"/>
      <scheme val="minor"/>
    </font>
    <font>
      <b/>
      <sz val="12"/>
      <color theme="1"/>
      <name val="Calibri"/>
      <family val="2"/>
      <scheme val="minor"/>
    </font>
    <font>
      <b/>
      <sz val="11"/>
      <color rgb="FFFF0000"/>
      <name val="Calibri"/>
      <family val="2"/>
      <scheme val="minor"/>
    </font>
    <font>
      <b/>
      <sz val="9"/>
      <color theme="1"/>
      <name val="Calibri"/>
      <family val="2"/>
      <scheme val="minor"/>
    </font>
    <font>
      <sz val="8"/>
      <color rgb="FFFF0000"/>
      <name val="Calibri"/>
      <family val="2"/>
      <scheme val="minor"/>
    </font>
    <font>
      <b/>
      <sz val="8"/>
      <color rgb="FFFF0000"/>
      <name val="Calibri"/>
      <family val="2"/>
      <scheme val="minor"/>
    </font>
    <font>
      <sz val="9"/>
      <color theme="1"/>
      <name val="Times New Roman"/>
      <family val="2"/>
    </font>
    <font>
      <b/>
      <u/>
      <sz val="10"/>
      <color rgb="FFFF0000"/>
      <name val="Calibri"/>
      <family val="2"/>
      <scheme val="minor"/>
    </font>
    <font>
      <u/>
      <sz val="11"/>
      <color theme="10"/>
      <name val="Calibri"/>
      <family val="2"/>
      <scheme val="minor"/>
    </font>
    <font>
      <b/>
      <sz val="11"/>
      <color rgb="FF00A200"/>
      <name val="Calibri"/>
      <family val="2"/>
      <scheme val="minor"/>
    </font>
    <font>
      <sz val="11"/>
      <color rgb="FFFF0000"/>
      <name val="Calibri"/>
      <family val="2"/>
      <scheme val="minor"/>
    </font>
    <font>
      <sz val="8"/>
      <color rgb="FF000000"/>
      <name val="Tahoma"/>
      <family val="2"/>
    </font>
    <font>
      <sz val="10"/>
      <color theme="1"/>
      <name val="Times New Roman"/>
      <family val="2"/>
    </font>
  </fonts>
  <fills count="7">
    <fill>
      <patternFill patternType="none"/>
    </fill>
    <fill>
      <patternFill patternType="gray125"/>
    </fill>
    <fill>
      <patternFill patternType="solid">
        <fgColor rgb="FF0000FF"/>
        <bgColor indexed="64"/>
      </patternFill>
    </fill>
    <fill>
      <patternFill patternType="solid">
        <fgColor theme="0" tint="-4.9989318521683403E-2"/>
        <bgColor indexed="64"/>
      </patternFill>
    </fill>
    <fill>
      <patternFill patternType="solid">
        <fgColor rgb="FFF3F7FB"/>
        <bgColor indexed="64"/>
      </patternFill>
    </fill>
    <fill>
      <patternFill patternType="solid">
        <fgColor theme="0" tint="-0.499984740745262"/>
        <bgColor indexed="64"/>
      </patternFill>
    </fill>
    <fill>
      <patternFill patternType="solid">
        <fgColor theme="0" tint="-0.14999847407452621"/>
        <bgColor indexed="64"/>
      </patternFill>
    </fill>
  </fills>
  <borders count="55">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right/>
      <top/>
      <bottom style="hair">
        <color indexed="64"/>
      </bottom>
      <diagonal/>
    </border>
    <border>
      <left/>
      <right/>
      <top style="thin">
        <color indexed="64"/>
      </top>
      <bottom style="double">
        <color indexed="64"/>
      </bottom>
      <diagonal/>
    </border>
    <border>
      <left/>
      <right/>
      <top style="hair">
        <color indexed="64"/>
      </top>
      <bottom style="hair">
        <color indexed="64"/>
      </bottom>
      <diagonal/>
    </border>
    <border>
      <left/>
      <right/>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medium">
        <color auto="1"/>
      </top>
      <bottom style="thin">
        <color auto="1"/>
      </bottom>
      <diagonal/>
    </border>
    <border>
      <left/>
      <right/>
      <top style="thin">
        <color auto="1"/>
      </top>
      <bottom style="medium">
        <color auto="1"/>
      </bottom>
      <diagonal/>
    </border>
    <border>
      <left/>
      <right style="thin">
        <color indexed="64"/>
      </right>
      <top style="thin">
        <color indexed="64"/>
      </top>
      <bottom style="thin">
        <color indexed="64"/>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hair">
        <color indexed="64"/>
      </top>
      <bottom style="thin">
        <color indexed="64"/>
      </bottom>
      <diagonal/>
    </border>
    <border>
      <left/>
      <right/>
      <top style="hair">
        <color indexed="64"/>
      </top>
      <bottom style="medium">
        <color indexed="64"/>
      </bottom>
      <diagonal/>
    </border>
  </borders>
  <cellStyleXfs count="16">
    <xf numFmtId="0" fontId="0" fillId="0" borderId="0"/>
    <xf numFmtId="43" fontId="15" fillId="0" borderId="0" applyFont="0" applyFill="0" applyBorder="0" applyAlignment="0" applyProtection="0"/>
    <xf numFmtId="44" fontId="15" fillId="0" borderId="0" applyFont="0" applyFill="0" applyBorder="0" applyAlignment="0" applyProtection="0"/>
    <xf numFmtId="0" fontId="12" fillId="0" borderId="0"/>
    <xf numFmtId="0" fontId="13" fillId="0" borderId="0"/>
    <xf numFmtId="0" fontId="12" fillId="0" borderId="0"/>
    <xf numFmtId="0" fontId="15" fillId="0" borderId="0"/>
    <xf numFmtId="0" fontId="14" fillId="0" borderId="0"/>
    <xf numFmtId="9" fontId="15"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14" fillId="0" borderId="0" applyFont="0" applyFill="0" applyBorder="0" applyAlignment="0" applyProtection="0"/>
    <xf numFmtId="0" fontId="24" fillId="0" borderId="0"/>
    <xf numFmtId="0" fontId="11" fillId="0" borderId="0"/>
    <xf numFmtId="9" fontId="14" fillId="0" borderId="0" applyFont="0" applyFill="0" applyBorder="0" applyAlignment="0" applyProtection="0"/>
    <xf numFmtId="0" fontId="34" fillId="0" borderId="0" applyNumberFormat="0" applyFill="0" applyBorder="0" applyAlignment="0" applyProtection="0">
      <alignment vertical="top"/>
      <protection locked="0"/>
    </xf>
  </cellStyleXfs>
  <cellXfs count="381">
    <xf numFmtId="0" fontId="0" fillId="0" borderId="0" xfId="0"/>
    <xf numFmtId="0" fontId="16" fillId="0" borderId="0" xfId="3" applyFont="1" applyProtection="1"/>
    <xf numFmtId="0" fontId="12" fillId="0" borderId="0" xfId="3" applyProtection="1"/>
    <xf numFmtId="0" fontId="21" fillId="0" borderId="0" xfId="3" applyFont="1" applyProtection="1"/>
    <xf numFmtId="0" fontId="22" fillId="0" borderId="0" xfId="3" applyFont="1" applyProtection="1"/>
    <xf numFmtId="0" fontId="21" fillId="3" borderId="0" xfId="3" applyFont="1" applyFill="1" applyBorder="1" applyAlignment="1" applyProtection="1">
      <alignment horizontal="center"/>
    </xf>
    <xf numFmtId="0" fontId="21" fillId="0" borderId="0" xfId="3" applyFont="1" applyFill="1" applyProtection="1"/>
    <xf numFmtId="8" fontId="21" fillId="0" borderId="0" xfId="3" applyNumberFormat="1" applyFont="1" applyProtection="1"/>
    <xf numFmtId="0" fontId="23" fillId="0" borderId="0" xfId="3" applyFont="1" applyAlignment="1" applyProtection="1">
      <alignment wrapText="1"/>
    </xf>
    <xf numFmtId="0" fontId="22" fillId="0" borderId="0" xfId="3" applyFont="1" applyFill="1" applyProtection="1"/>
    <xf numFmtId="0" fontId="21" fillId="0" borderId="0" xfId="3" applyFont="1" applyFill="1" applyBorder="1" applyAlignment="1" applyProtection="1">
      <alignment horizontal="center"/>
    </xf>
    <xf numFmtId="0" fontId="18" fillId="0" borderId="0" xfId="3" applyFont="1" applyFill="1" applyBorder="1" applyProtection="1"/>
    <xf numFmtId="0" fontId="21" fillId="0" borderId="0" xfId="3" applyFont="1" applyAlignment="1" applyProtection="1"/>
    <xf numFmtId="0" fontId="21" fillId="0" borderId="0" xfId="3" applyFont="1" applyBorder="1" applyProtection="1"/>
    <xf numFmtId="0" fontId="18" fillId="0" borderId="1" xfId="3" applyFont="1" applyBorder="1" applyAlignment="1" applyProtection="1"/>
    <xf numFmtId="0" fontId="21" fillId="0" borderId="1" xfId="3" applyFont="1" applyFill="1" applyBorder="1" applyAlignment="1" applyProtection="1">
      <alignment horizontal="left"/>
      <protection locked="0"/>
    </xf>
    <xf numFmtId="0" fontId="18" fillId="0" borderId="0" xfId="3" applyFont="1" applyBorder="1" applyAlignment="1" applyProtection="1"/>
    <xf numFmtId="0" fontId="18" fillId="0" borderId="0" xfId="3" applyFont="1" applyAlignment="1" applyProtection="1">
      <alignment horizontal="left"/>
    </xf>
    <xf numFmtId="0" fontId="21" fillId="0" borderId="2" xfId="3" applyFont="1" applyFill="1" applyBorder="1" applyAlignment="1" applyProtection="1">
      <alignment horizontal="left"/>
      <protection locked="0"/>
    </xf>
    <xf numFmtId="0" fontId="0" fillId="0" borderId="0" xfId="0"/>
    <xf numFmtId="0" fontId="22" fillId="0" borderId="0" xfId="3" applyFont="1" applyBorder="1" applyProtection="1"/>
    <xf numFmtId="0" fontId="20" fillId="0" borderId="0" xfId="3" applyFont="1" applyBorder="1" applyProtection="1"/>
    <xf numFmtId="0" fontId="16" fillId="0" borderId="0" xfId="3" applyFont="1" applyFill="1" applyBorder="1" applyProtection="1"/>
    <xf numFmtId="0" fontId="16" fillId="0" borderId="0" xfId="3" applyFont="1" applyBorder="1" applyProtection="1"/>
    <xf numFmtId="0" fontId="16" fillId="0" borderId="0" xfId="3" applyFont="1" applyProtection="1"/>
    <xf numFmtId="0" fontId="21" fillId="0" borderId="0" xfId="3" applyFont="1" applyFill="1" applyBorder="1" applyProtection="1"/>
    <xf numFmtId="0" fontId="21" fillId="0" borderId="0" xfId="3" applyFont="1" applyProtection="1"/>
    <xf numFmtId="0" fontId="17" fillId="0" borderId="0" xfId="3" applyFont="1" applyProtection="1"/>
    <xf numFmtId="0" fontId="21" fillId="0" borderId="0" xfId="3" applyFont="1" applyProtection="1"/>
    <xf numFmtId="0" fontId="19" fillId="0" borderId="0" xfId="3" applyFont="1" applyAlignment="1" applyProtection="1">
      <alignment horizontal="center"/>
    </xf>
    <xf numFmtId="0" fontId="16" fillId="0" borderId="0" xfId="3" applyFont="1" applyProtection="1"/>
    <xf numFmtId="0" fontId="27" fillId="0" borderId="0" xfId="3" applyFont="1" applyProtection="1"/>
    <xf numFmtId="0" fontId="29" fillId="0" borderId="0" xfId="0" applyFont="1"/>
    <xf numFmtId="0" fontId="29" fillId="0" borderId="0" xfId="0" applyFont="1"/>
    <xf numFmtId="0" fontId="31" fillId="0" borderId="0" xfId="0" applyFont="1"/>
    <xf numFmtId="0" fontId="29" fillId="0" borderId="0" xfId="0" applyFont="1"/>
    <xf numFmtId="0" fontId="28" fillId="0" borderId="0" xfId="3" applyFont="1" applyAlignment="1" applyProtection="1"/>
    <xf numFmtId="0" fontId="29" fillId="0" borderId="8" xfId="0" applyFont="1" applyBorder="1"/>
    <xf numFmtId="0" fontId="29" fillId="0" borderId="2" xfId="0" applyFont="1" applyBorder="1"/>
    <xf numFmtId="0" fontId="0" fillId="0" borderId="9" xfId="0" applyBorder="1"/>
    <xf numFmtId="0" fontId="29" fillId="0" borderId="10" xfId="0" applyFont="1" applyBorder="1"/>
    <xf numFmtId="0" fontId="29" fillId="0" borderId="0" xfId="0" applyFont="1" applyBorder="1"/>
    <xf numFmtId="0" fontId="0" fillId="0" borderId="3" xfId="0" applyBorder="1"/>
    <xf numFmtId="0" fontId="0" fillId="0" borderId="0" xfId="0" applyBorder="1"/>
    <xf numFmtId="0" fontId="35" fillId="0" borderId="0" xfId="15" applyFont="1" applyBorder="1" applyAlignment="1" applyProtection="1"/>
    <xf numFmtId="0" fontId="16" fillId="0" borderId="0" xfId="15" applyFont="1" applyBorder="1" applyAlignment="1" applyProtection="1"/>
    <xf numFmtId="0" fontId="30" fillId="0" borderId="0" xfId="0" applyFont="1" applyBorder="1" applyAlignment="1">
      <alignment horizontal="center"/>
    </xf>
    <xf numFmtId="0" fontId="29" fillId="0" borderId="11" xfId="0" applyFont="1" applyBorder="1"/>
    <xf numFmtId="0" fontId="29" fillId="0" borderId="1" xfId="0" applyFont="1" applyBorder="1"/>
    <xf numFmtId="0" fontId="0" fillId="0" borderId="12" xfId="0" applyBorder="1"/>
    <xf numFmtId="0" fontId="10" fillId="0" borderId="0" xfId="0" applyFont="1"/>
    <xf numFmtId="0" fontId="10" fillId="0" borderId="0" xfId="0" applyFont="1"/>
    <xf numFmtId="0" fontId="16" fillId="0" borderId="0" xfId="3" applyFont="1" applyAlignment="1" applyProtection="1">
      <alignment horizontal="center"/>
    </xf>
    <xf numFmtId="0" fontId="16" fillId="0" borderId="0" xfId="3" applyFont="1" applyAlignment="1" applyProtection="1"/>
    <xf numFmtId="44" fontId="29" fillId="0" borderId="0" xfId="11" applyFont="1" applyBorder="1" applyAlignment="1"/>
    <xf numFmtId="0" fontId="29" fillId="0" borderId="0" xfId="0" applyFont="1" applyBorder="1" applyAlignment="1"/>
    <xf numFmtId="10" fontId="29" fillId="0" borderId="4" xfId="14" applyNumberFormat="1" applyFont="1" applyBorder="1"/>
    <xf numFmtId="0" fontId="29" fillId="0" borderId="4" xfId="0" applyFont="1" applyBorder="1" applyProtection="1">
      <protection locked="0"/>
    </xf>
    <xf numFmtId="0" fontId="38" fillId="0" borderId="0" xfId="0" applyFont="1" applyBorder="1"/>
    <xf numFmtId="0" fontId="28" fillId="0" borderId="0" xfId="3" applyFont="1" applyAlignment="1" applyProtection="1">
      <alignment horizontal="center"/>
    </xf>
    <xf numFmtId="0" fontId="10" fillId="0" borderId="0" xfId="0" applyFont="1" applyBorder="1"/>
    <xf numFmtId="0" fontId="10" fillId="0" borderId="21" xfId="0" applyFont="1" applyBorder="1"/>
    <xf numFmtId="0" fontId="10" fillId="0" borderId="22" xfId="0" applyFont="1" applyBorder="1"/>
    <xf numFmtId="0" fontId="10" fillId="0" borderId="23" xfId="0" applyFont="1" applyBorder="1"/>
    <xf numFmtId="0" fontId="10" fillId="0" borderId="24" xfId="0" applyFont="1" applyBorder="1"/>
    <xf numFmtId="0" fontId="10" fillId="0" borderId="25" xfId="0" applyFont="1" applyBorder="1"/>
    <xf numFmtId="0" fontId="10" fillId="0" borderId="1" xfId="0" applyFont="1" applyBorder="1"/>
    <xf numFmtId="0" fontId="10" fillId="0" borderId="32" xfId="0" applyFont="1" applyBorder="1"/>
    <xf numFmtId="0" fontId="25" fillId="0" borderId="0" xfId="3" applyFont="1" applyProtection="1"/>
    <xf numFmtId="0" fontId="16" fillId="0" borderId="0" xfId="3" applyFont="1" applyProtection="1"/>
    <xf numFmtId="0" fontId="0" fillId="0" borderId="27" xfId="0" applyBorder="1"/>
    <xf numFmtId="0" fontId="0" fillId="0" borderId="28" xfId="0" applyBorder="1"/>
    <xf numFmtId="0" fontId="39" fillId="0" borderId="0" xfId="0" applyFont="1"/>
    <xf numFmtId="0" fontId="9" fillId="0" borderId="0" xfId="0" applyFont="1"/>
    <xf numFmtId="0" fontId="9" fillId="0" borderId="36" xfId="0" applyFont="1" applyBorder="1"/>
    <xf numFmtId="0" fontId="33" fillId="0" borderId="37" xfId="0" applyFont="1" applyBorder="1"/>
    <xf numFmtId="0" fontId="9" fillId="0" borderId="39" xfId="0" applyFont="1" applyBorder="1"/>
    <xf numFmtId="0" fontId="9" fillId="0" borderId="40" xfId="0" applyFont="1" applyBorder="1"/>
    <xf numFmtId="0" fontId="9" fillId="0" borderId="0" xfId="0" applyFont="1" applyBorder="1"/>
    <xf numFmtId="0" fontId="0" fillId="0" borderId="22" xfId="0" applyBorder="1"/>
    <xf numFmtId="0" fontId="9" fillId="0" borderId="27" xfId="0" applyFont="1" applyBorder="1"/>
    <xf numFmtId="0" fontId="0" fillId="0" borderId="23" xfId="0" applyBorder="1"/>
    <xf numFmtId="0" fontId="0" fillId="0" borderId="25" xfId="0" applyBorder="1"/>
    <xf numFmtId="0" fontId="0" fillId="0" borderId="0" xfId="0" applyProtection="1"/>
    <xf numFmtId="0" fontId="10" fillId="0" borderId="0" xfId="0" applyFont="1" applyProtection="1"/>
    <xf numFmtId="0" fontId="10" fillId="0" borderId="13" xfId="0" applyFont="1" applyBorder="1" applyProtection="1"/>
    <xf numFmtId="0" fontId="33" fillId="0" borderId="13" xfId="0" applyFont="1" applyBorder="1" applyProtection="1"/>
    <xf numFmtId="0" fontId="33" fillId="0" borderId="13" xfId="0" applyFont="1" applyBorder="1" applyAlignment="1" applyProtection="1">
      <alignment wrapText="1"/>
    </xf>
    <xf numFmtId="0" fontId="10" fillId="0" borderId="13" xfId="0" applyFont="1" applyBorder="1" applyAlignment="1" applyProtection="1">
      <alignment horizontal="center" vertical="center"/>
    </xf>
    <xf numFmtId="0" fontId="9" fillId="0" borderId="0" xfId="0" applyFont="1" applyProtection="1"/>
    <xf numFmtId="0" fontId="33" fillId="0" borderId="0" xfId="0" applyFont="1" applyAlignment="1" applyProtection="1"/>
    <xf numFmtId="0" fontId="33" fillId="0" borderId="36" xfId="0" applyFont="1" applyBorder="1" applyProtection="1"/>
    <xf numFmtId="0" fontId="33" fillId="0" borderId="40" xfId="0" applyFont="1" applyBorder="1" applyProtection="1"/>
    <xf numFmtId="0" fontId="10" fillId="0" borderId="0" xfId="0" applyFont="1" applyBorder="1" applyProtection="1"/>
    <xf numFmtId="44" fontId="9" fillId="0" borderId="13" xfId="11" applyFont="1" applyBorder="1" applyProtection="1">
      <protection locked="0"/>
    </xf>
    <xf numFmtId="44" fontId="9" fillId="0" borderId="41" xfId="11" applyFont="1" applyBorder="1" applyProtection="1">
      <protection locked="0"/>
    </xf>
    <xf numFmtId="0" fontId="33" fillId="0" borderId="38" xfId="0" applyFont="1" applyBorder="1" applyAlignment="1">
      <alignment wrapText="1"/>
    </xf>
    <xf numFmtId="0" fontId="33" fillId="0" borderId="13" xfId="0" applyFont="1" applyBorder="1" applyAlignment="1" applyProtection="1">
      <alignment horizontal="center"/>
    </xf>
    <xf numFmtId="0" fontId="10" fillId="0" borderId="0" xfId="0" applyFont="1" applyProtection="1"/>
    <xf numFmtId="0" fontId="28" fillId="0" borderId="0" xfId="3" applyFont="1" applyAlignment="1" applyProtection="1"/>
    <xf numFmtId="0" fontId="33" fillId="0" borderId="13" xfId="0" applyFont="1" applyBorder="1" applyAlignment="1" applyProtection="1">
      <alignment horizontal="center" wrapText="1"/>
    </xf>
    <xf numFmtId="0" fontId="10" fillId="0" borderId="0" xfId="0" applyFont="1" applyBorder="1" applyAlignment="1" applyProtection="1">
      <alignment horizontal="center" vertical="center"/>
    </xf>
    <xf numFmtId="0" fontId="36" fillId="0" borderId="13" xfId="0" applyFont="1" applyBorder="1" applyProtection="1">
      <protection locked="0"/>
    </xf>
    <xf numFmtId="14" fontId="36" fillId="0" borderId="13" xfId="0" applyNumberFormat="1" applyFont="1" applyBorder="1" applyProtection="1">
      <protection locked="0"/>
    </xf>
    <xf numFmtId="44" fontId="36" fillId="0" borderId="13" xfId="11" applyFont="1" applyBorder="1" applyProtection="1">
      <protection locked="0"/>
    </xf>
    <xf numFmtId="44" fontId="44" fillId="0" borderId="13" xfId="11" applyFont="1" applyBorder="1" applyProtection="1">
      <protection locked="0"/>
    </xf>
    <xf numFmtId="0" fontId="44" fillId="0" borderId="13" xfId="0" applyFont="1" applyBorder="1" applyProtection="1">
      <protection locked="0"/>
    </xf>
    <xf numFmtId="0" fontId="7" fillId="0" borderId="0" xfId="0" applyFont="1" applyBorder="1" applyProtection="1"/>
    <xf numFmtId="0" fontId="10" fillId="0" borderId="0" xfId="0" applyFont="1" applyBorder="1" applyAlignment="1" applyProtection="1"/>
    <xf numFmtId="0" fontId="7" fillId="0" borderId="0" xfId="0" applyFont="1" applyProtection="1"/>
    <xf numFmtId="0" fontId="7" fillId="0" borderId="0" xfId="0" applyFont="1"/>
    <xf numFmtId="0" fontId="33" fillId="0" borderId="21" xfId="0" applyFont="1" applyBorder="1" applyProtection="1"/>
    <xf numFmtId="0" fontId="33" fillId="0" borderId="22" xfId="0" applyFont="1" applyBorder="1" applyProtection="1"/>
    <xf numFmtId="0" fontId="10" fillId="0" borderId="24" xfId="0" applyFont="1" applyBorder="1" applyProtection="1"/>
    <xf numFmtId="0" fontId="10" fillId="0" borderId="25" xfId="0" applyFont="1" applyBorder="1" applyAlignment="1" applyProtection="1"/>
    <xf numFmtId="0" fontId="7" fillId="0" borderId="24" xfId="0" applyFont="1" applyBorder="1" applyProtection="1"/>
    <xf numFmtId="0" fontId="7" fillId="0" borderId="25" xfId="0" applyFont="1" applyBorder="1" applyProtection="1"/>
    <xf numFmtId="0" fontId="10" fillId="0" borderId="25" xfId="0" applyFont="1" applyBorder="1" applyProtection="1"/>
    <xf numFmtId="0" fontId="10" fillId="0" borderId="26" xfId="0" applyFont="1" applyBorder="1" applyProtection="1"/>
    <xf numFmtId="0" fontId="10" fillId="0" borderId="28" xfId="0" applyFont="1" applyBorder="1" applyProtection="1"/>
    <xf numFmtId="0" fontId="7" fillId="0" borderId="0" xfId="0" applyFont="1" applyBorder="1" applyAlignment="1" applyProtection="1"/>
    <xf numFmtId="0" fontId="10" fillId="0" borderId="22" xfId="0" applyFont="1" applyBorder="1" applyProtection="1"/>
    <xf numFmtId="0" fontId="10" fillId="0" borderId="23" xfId="0" applyFont="1" applyBorder="1" applyProtection="1"/>
    <xf numFmtId="0" fontId="9" fillId="0" borderId="24" xfId="0" applyFont="1" applyBorder="1" applyProtection="1"/>
    <xf numFmtId="0" fontId="33" fillId="0" borderId="0" xfId="0" applyFont="1" applyBorder="1" applyAlignment="1" applyProtection="1"/>
    <xf numFmtId="0" fontId="7" fillId="0" borderId="25" xfId="0" applyFont="1" applyBorder="1" applyAlignment="1" applyProtection="1"/>
    <xf numFmtId="0" fontId="29" fillId="0" borderId="4" xfId="0" applyFont="1" applyBorder="1" applyProtection="1">
      <protection locked="0"/>
    </xf>
    <xf numFmtId="0" fontId="10" fillId="0" borderId="21" xfId="0" applyFont="1" applyBorder="1" applyProtection="1"/>
    <xf numFmtId="0" fontId="10" fillId="0" borderId="22" xfId="0" applyFont="1" applyBorder="1" applyAlignment="1" applyProtection="1"/>
    <xf numFmtId="0" fontId="10" fillId="0" borderId="23" xfId="0" applyFont="1" applyBorder="1" applyAlignment="1" applyProtection="1"/>
    <xf numFmtId="0" fontId="21" fillId="0" borderId="0" xfId="3" applyFont="1" applyProtection="1"/>
    <xf numFmtId="0" fontId="16" fillId="0" borderId="0" xfId="3" applyFont="1" applyBorder="1" applyAlignment="1" applyProtection="1">
      <alignment horizontal="left"/>
    </xf>
    <xf numFmtId="0" fontId="16" fillId="0" borderId="0" xfId="3" applyFont="1" applyBorder="1" applyProtection="1"/>
    <xf numFmtId="0" fontId="16" fillId="0" borderId="0" xfId="3" applyFont="1" applyFill="1" applyBorder="1" applyProtection="1"/>
    <xf numFmtId="0" fontId="29" fillId="0" borderId="0" xfId="0" applyFont="1" applyBorder="1"/>
    <xf numFmtId="0" fontId="19" fillId="0" borderId="0" xfId="15" applyFont="1" applyBorder="1" applyAlignment="1" applyProtection="1">
      <alignment horizontal="center"/>
    </xf>
    <xf numFmtId="0" fontId="29" fillId="0" borderId="0" xfId="0" applyFont="1"/>
    <xf numFmtId="0" fontId="28" fillId="0" borderId="0" xfId="3" applyFont="1" applyAlignment="1" applyProtection="1"/>
    <xf numFmtId="0" fontId="29" fillId="0" borderId="0" xfId="0" applyFont="1"/>
    <xf numFmtId="0" fontId="29" fillId="0" borderId="0" xfId="0" applyFont="1" applyBorder="1"/>
    <xf numFmtId="0" fontId="16" fillId="0" borderId="0" xfId="3" applyFont="1" applyAlignment="1" applyProtection="1"/>
    <xf numFmtId="165" fontId="16" fillId="0" borderId="0" xfId="9" applyNumberFormat="1" applyFont="1" applyFill="1" applyBorder="1" applyProtection="1">
      <protection locked="0"/>
    </xf>
    <xf numFmtId="0" fontId="16" fillId="0" borderId="0" xfId="3" applyFont="1" applyFill="1" applyBorder="1" applyProtection="1">
      <protection locked="0"/>
    </xf>
    <xf numFmtId="0" fontId="17" fillId="0" borderId="0" xfId="15" applyFont="1" applyBorder="1" applyAlignment="1" applyProtection="1">
      <alignment horizontal="center"/>
    </xf>
    <xf numFmtId="0" fontId="33" fillId="0" borderId="13" xfId="0" applyFont="1" applyBorder="1" applyAlignment="1" applyProtection="1">
      <alignment horizontal="center"/>
    </xf>
    <xf numFmtId="0" fontId="9" fillId="0" borderId="0" xfId="0" applyFont="1" applyBorder="1"/>
    <xf numFmtId="0" fontId="10" fillId="0" borderId="0" xfId="0" applyFont="1" applyBorder="1" applyProtection="1"/>
    <xf numFmtId="0" fontId="10" fillId="0" borderId="27" xfId="0" applyFont="1" applyBorder="1" applyProtection="1"/>
    <xf numFmtId="0" fontId="33" fillId="0" borderId="0" xfId="0" applyFont="1" applyAlignment="1" applyProtection="1">
      <alignment horizontal="center"/>
    </xf>
    <xf numFmtId="0" fontId="29" fillId="0" borderId="0" xfId="0" applyFont="1" applyBorder="1" applyProtection="1">
      <protection locked="0"/>
    </xf>
    <xf numFmtId="0" fontId="46" fillId="0" borderId="0" xfId="15" applyFont="1" applyBorder="1" applyAlignment="1" applyProtection="1"/>
    <xf numFmtId="10" fontId="29" fillId="0" borderId="0" xfId="14" applyNumberFormat="1" applyFont="1" applyBorder="1"/>
    <xf numFmtId="0" fontId="33" fillId="0" borderId="43" xfId="0" applyFont="1" applyBorder="1" applyProtection="1"/>
    <xf numFmtId="0" fontId="33" fillId="0" borderId="44" xfId="0" applyFont="1" applyBorder="1" applyProtection="1"/>
    <xf numFmtId="0" fontId="9" fillId="0" borderId="0" xfId="0" applyFont="1" applyBorder="1" applyProtection="1"/>
    <xf numFmtId="0" fontId="29" fillId="0" borderId="13" xfId="0" applyFont="1" applyBorder="1" applyProtection="1">
      <protection locked="0"/>
    </xf>
    <xf numFmtId="14" fontId="29" fillId="0" borderId="13" xfId="0" applyNumberFormat="1" applyFont="1" applyBorder="1" applyProtection="1">
      <protection locked="0"/>
    </xf>
    <xf numFmtId="44" fontId="29" fillId="0" borderId="13" xfId="11" applyFont="1" applyBorder="1" applyProtection="1">
      <protection locked="0"/>
    </xf>
    <xf numFmtId="0" fontId="33" fillId="0" borderId="37" xfId="0" applyFont="1" applyBorder="1" applyAlignment="1">
      <alignment wrapText="1"/>
    </xf>
    <xf numFmtId="0" fontId="6" fillId="0" borderId="0" xfId="0" applyFont="1" applyBorder="1" applyAlignment="1" applyProtection="1"/>
    <xf numFmtId="0" fontId="33" fillId="0" borderId="13" xfId="0" applyFont="1" applyBorder="1" applyAlignment="1">
      <alignment wrapText="1"/>
    </xf>
    <xf numFmtId="44" fontId="29" fillId="0" borderId="13" xfId="11" applyFont="1" applyBorder="1"/>
    <xf numFmtId="0" fontId="33" fillId="0" borderId="26" xfId="0" applyFont="1" applyBorder="1" applyProtection="1"/>
    <xf numFmtId="0" fontId="33" fillId="0" borderId="27" xfId="0" applyFont="1" applyBorder="1" applyProtection="1"/>
    <xf numFmtId="0" fontId="33" fillId="0" borderId="13" xfId="0" applyFont="1" applyBorder="1"/>
    <xf numFmtId="44" fontId="10" fillId="0" borderId="13" xfId="11" applyNumberFormat="1" applyFont="1" applyBorder="1"/>
    <xf numFmtId="44" fontId="9" fillId="0" borderId="30" xfId="11" applyFont="1" applyBorder="1" applyProtection="1">
      <protection locked="0"/>
    </xf>
    <xf numFmtId="44" fontId="9" fillId="0" borderId="46" xfId="11" applyFont="1" applyBorder="1" applyProtection="1">
      <protection locked="0"/>
    </xf>
    <xf numFmtId="0" fontId="9" fillId="0" borderId="31" xfId="0" applyFont="1" applyBorder="1" applyProtection="1">
      <protection locked="0"/>
    </xf>
    <xf numFmtId="0" fontId="9" fillId="0" borderId="47" xfId="0" applyFont="1" applyBorder="1" applyProtection="1">
      <protection locked="0"/>
    </xf>
    <xf numFmtId="0" fontId="33" fillId="0" borderId="48" xfId="0" applyFont="1" applyBorder="1"/>
    <xf numFmtId="0" fontId="41" fillId="0" borderId="49" xfId="0" applyFont="1" applyBorder="1" applyAlignment="1">
      <alignment wrapText="1"/>
    </xf>
    <xf numFmtId="0" fontId="0" fillId="0" borderId="24" xfId="0" applyBorder="1"/>
    <xf numFmtId="0" fontId="9" fillId="0" borderId="0" xfId="11" applyNumberFormat="1" applyFont="1" applyBorder="1"/>
    <xf numFmtId="2" fontId="9" fillId="0" borderId="0" xfId="11" applyNumberFormat="1" applyFont="1" applyBorder="1"/>
    <xf numFmtId="0" fontId="33" fillId="0" borderId="13" xfId="0" applyFont="1" applyFill="1" applyBorder="1" applyAlignment="1" applyProtection="1">
      <alignment wrapText="1"/>
    </xf>
    <xf numFmtId="0" fontId="16" fillId="0" borderId="0" xfId="3" applyFont="1" applyProtection="1"/>
    <xf numFmtId="0" fontId="43" fillId="0" borderId="0" xfId="3" applyFont="1" applyFill="1" applyAlignment="1" applyProtection="1">
      <alignment horizontal="center" vertical="center" wrapText="1"/>
    </xf>
    <xf numFmtId="0" fontId="16" fillId="0" borderId="0" xfId="3" applyNumberFormat="1" applyFont="1" applyFill="1" applyBorder="1" applyProtection="1"/>
    <xf numFmtId="2" fontId="16" fillId="0" borderId="0" xfId="9" applyNumberFormat="1" applyFont="1" applyFill="1" applyBorder="1" applyProtection="1"/>
    <xf numFmtId="2" fontId="29" fillId="0" borderId="13" xfId="0" applyNumberFormat="1" applyFont="1" applyBorder="1" applyProtection="1"/>
    <xf numFmtId="39" fontId="29" fillId="0" borderId="13" xfId="11" applyNumberFormat="1" applyFont="1" applyBorder="1" applyProtection="1">
      <protection locked="0"/>
    </xf>
    <xf numFmtId="0" fontId="16" fillId="0" borderId="0" xfId="3" applyFont="1" applyAlignment="1" applyProtection="1"/>
    <xf numFmtId="2" fontId="9" fillId="0" borderId="35" xfId="0" applyNumberFormat="1" applyFont="1" applyBorder="1" applyProtection="1">
      <protection locked="0"/>
    </xf>
    <xf numFmtId="2" fontId="9" fillId="0" borderId="42" xfId="0" applyNumberFormat="1" applyFont="1" applyBorder="1" applyProtection="1">
      <protection locked="0"/>
    </xf>
    <xf numFmtId="1" fontId="44" fillId="0" borderId="13" xfId="11" applyNumberFormat="1" applyFont="1" applyBorder="1" applyProtection="1">
      <protection locked="0"/>
    </xf>
    <xf numFmtId="1" fontId="44" fillId="0" borderId="13" xfId="0" applyNumberFormat="1" applyFont="1" applyBorder="1" applyProtection="1">
      <protection locked="0"/>
    </xf>
    <xf numFmtId="1" fontId="10" fillId="0" borderId="50" xfId="0" applyNumberFormat="1" applyFont="1" applyBorder="1" applyProtection="1"/>
    <xf numFmtId="1" fontId="10" fillId="0" borderId="13" xfId="11" applyNumberFormat="1" applyFont="1" applyBorder="1"/>
    <xf numFmtId="0" fontId="29" fillId="0" borderId="0" xfId="0" applyFont="1"/>
    <xf numFmtId="0" fontId="29" fillId="0" borderId="13" xfId="0" applyFont="1" applyBorder="1" applyProtection="1">
      <protection locked="0"/>
    </xf>
    <xf numFmtId="0" fontId="28" fillId="0" borderId="0" xfId="3" applyFont="1" applyAlignment="1" applyProtection="1">
      <alignment horizontal="center"/>
    </xf>
    <xf numFmtId="0" fontId="10" fillId="0" borderId="0" xfId="0" applyFont="1" applyBorder="1" applyProtection="1"/>
    <xf numFmtId="0" fontId="16" fillId="0" borderId="0" xfId="3" applyFont="1" applyAlignment="1" applyProtection="1"/>
    <xf numFmtId="0" fontId="36" fillId="0" borderId="13" xfId="0" applyFont="1" applyBorder="1" applyProtection="1">
      <protection locked="0"/>
    </xf>
    <xf numFmtId="0" fontId="8" fillId="0" borderId="0" xfId="0" applyFont="1" applyBorder="1" applyAlignment="1" applyProtection="1"/>
    <xf numFmtId="44" fontId="44" fillId="0" borderId="13" xfId="11" applyFont="1" applyBorder="1" applyProtection="1"/>
    <xf numFmtId="0" fontId="33" fillId="0" borderId="0" xfId="0" applyFont="1" applyBorder="1" applyAlignment="1" applyProtection="1">
      <alignment vertical="center"/>
    </xf>
    <xf numFmtId="0" fontId="33" fillId="0" borderId="0" xfId="0" applyFont="1" applyAlignment="1" applyProtection="1">
      <alignment horizontal="left"/>
    </xf>
    <xf numFmtId="44" fontId="16" fillId="0" borderId="4" xfId="11" applyFont="1" applyFill="1" applyBorder="1" applyAlignment="1" applyProtection="1">
      <alignment horizontal="left"/>
      <protection locked="0"/>
    </xf>
    <xf numFmtId="44" fontId="17" fillId="0" borderId="0" xfId="11" applyFont="1" applyFill="1" applyBorder="1" applyAlignment="1" applyProtection="1">
      <alignment horizontal="left"/>
    </xf>
    <xf numFmtId="1" fontId="16" fillId="0" borderId="4" xfId="9" applyNumberFormat="1" applyFont="1" applyFill="1" applyBorder="1" applyAlignment="1" applyProtection="1">
      <alignment horizontal="left"/>
      <protection locked="0"/>
    </xf>
    <xf numFmtId="166" fontId="16" fillId="0" borderId="4" xfId="9" applyNumberFormat="1" applyFont="1" applyFill="1" applyBorder="1" applyAlignment="1" applyProtection="1">
      <alignment horizontal="left"/>
      <protection locked="0"/>
    </xf>
    <xf numFmtId="166" fontId="21" fillId="0" borderId="4" xfId="9" applyNumberFormat="1" applyFont="1" applyFill="1" applyBorder="1" applyAlignment="1" applyProtection="1">
      <alignment horizontal="left"/>
      <protection locked="0"/>
    </xf>
    <xf numFmtId="0" fontId="21" fillId="0" borderId="0" xfId="3" applyFont="1" applyProtection="1"/>
    <xf numFmtId="0" fontId="19" fillId="0" borderId="0" xfId="3" applyFont="1" applyAlignment="1" applyProtection="1">
      <alignment horizontal="center"/>
    </xf>
    <xf numFmtId="0" fontId="16" fillId="0" borderId="0" xfId="3" applyFont="1" applyAlignment="1" applyProtection="1"/>
    <xf numFmtId="0" fontId="33" fillId="0" borderId="51" xfId="0" applyFont="1" applyBorder="1" applyProtection="1"/>
    <xf numFmtId="0" fontId="33" fillId="0" borderId="52" xfId="0" applyFont="1" applyBorder="1" applyProtection="1"/>
    <xf numFmtId="0" fontId="16" fillId="0" borderId="0" xfId="3" applyFont="1" applyFill="1" applyBorder="1" applyProtection="1"/>
    <xf numFmtId="44" fontId="29" fillId="0" borderId="13" xfId="11" applyNumberFormat="1" applyFont="1" applyBorder="1" applyProtection="1">
      <protection locked="0"/>
    </xf>
    <xf numFmtId="0" fontId="48" fillId="0" borderId="0" xfId="3" applyFont="1" applyAlignment="1" applyProtection="1"/>
    <xf numFmtId="1" fontId="29" fillId="0" borderId="13" xfId="0" applyNumberFormat="1" applyFont="1" applyBorder="1" applyProtection="1"/>
    <xf numFmtId="1" fontId="9" fillId="0" borderId="38" xfId="0" applyNumberFormat="1" applyFont="1" applyBorder="1" applyProtection="1"/>
    <xf numFmtId="1" fontId="9" fillId="0" borderId="42" xfId="0" applyNumberFormat="1" applyFont="1" applyBorder="1" applyProtection="1"/>
    <xf numFmtId="14" fontId="3" fillId="0" borderId="13" xfId="0" applyNumberFormat="1" applyFont="1" applyBorder="1" applyProtection="1">
      <protection locked="0"/>
    </xf>
    <xf numFmtId="14" fontId="9" fillId="0" borderId="13" xfId="0" applyNumberFormat="1" applyFont="1" applyBorder="1" applyProtection="1">
      <protection locked="0"/>
    </xf>
    <xf numFmtId="14" fontId="9" fillId="0" borderId="41" xfId="0" applyNumberFormat="1" applyFont="1" applyBorder="1" applyProtection="1">
      <protection locked="0"/>
    </xf>
    <xf numFmtId="44" fontId="29" fillId="0" borderId="13" xfId="11" applyNumberFormat="1" applyFont="1" applyBorder="1" applyProtection="1"/>
    <xf numFmtId="0" fontId="29" fillId="0" borderId="13" xfId="0" applyFont="1" applyBorder="1" applyProtection="1">
      <protection locked="0"/>
    </xf>
    <xf numFmtId="0" fontId="16" fillId="0" borderId="6" xfId="3" applyFont="1" applyFill="1" applyBorder="1" applyAlignment="1" applyProtection="1">
      <alignment horizontal="left"/>
      <protection locked="0"/>
    </xf>
    <xf numFmtId="0" fontId="16" fillId="0" borderId="0" xfId="3" applyFont="1" applyBorder="1" applyProtection="1"/>
    <xf numFmtId="165" fontId="16" fillId="0" borderId="4" xfId="9" applyNumberFormat="1" applyFont="1" applyFill="1" applyBorder="1" applyAlignment="1" applyProtection="1">
      <alignment horizontal="left"/>
      <protection locked="0"/>
    </xf>
    <xf numFmtId="0" fontId="29" fillId="0" borderId="13" xfId="0" applyFont="1" applyBorder="1" applyProtection="1">
      <protection locked="0"/>
    </xf>
    <xf numFmtId="0" fontId="36" fillId="0" borderId="13" xfId="0" applyFont="1" applyBorder="1" applyProtection="1">
      <protection locked="0"/>
    </xf>
    <xf numFmtId="0" fontId="9" fillId="0" borderId="35" xfId="11" applyNumberFormat="1" applyFont="1" applyBorder="1"/>
    <xf numFmtId="4" fontId="29" fillId="5" borderId="13" xfId="0" applyNumberFormat="1" applyFont="1" applyFill="1" applyBorder="1" applyProtection="1">
      <protection locked="0"/>
    </xf>
    <xf numFmtId="0" fontId="29" fillId="0" borderId="13" xfId="0" applyFont="1" applyBorder="1" applyProtection="1">
      <protection locked="0"/>
    </xf>
    <xf numFmtId="1" fontId="9" fillId="0" borderId="13" xfId="11" applyNumberFormat="1" applyFont="1" applyBorder="1" applyProtection="1">
      <protection locked="0"/>
    </xf>
    <xf numFmtId="1" fontId="9" fillId="0" borderId="41" xfId="11" applyNumberFormat="1" applyFont="1" applyBorder="1" applyProtection="1">
      <protection locked="0"/>
    </xf>
    <xf numFmtId="1" fontId="6" fillId="0" borderId="13" xfId="0" applyNumberFormat="1" applyFont="1" applyBorder="1" applyProtection="1">
      <protection locked="0"/>
    </xf>
    <xf numFmtId="1" fontId="6" fillId="0" borderId="41" xfId="0" applyNumberFormat="1" applyFont="1" applyBorder="1" applyProtection="1">
      <protection locked="0"/>
    </xf>
    <xf numFmtId="10" fontId="9" fillId="0" borderId="25" xfId="0" applyNumberFormat="1" applyFont="1" applyBorder="1" applyAlignment="1">
      <alignment vertical="center" wrapText="1"/>
    </xf>
    <xf numFmtId="0" fontId="50" fillId="0" borderId="0" xfId="0" applyFont="1"/>
    <xf numFmtId="0" fontId="29" fillId="0" borderId="13" xfId="0" applyFont="1" applyBorder="1"/>
    <xf numFmtId="0" fontId="33" fillId="6" borderId="13" xfId="0" applyFont="1" applyFill="1" applyBorder="1"/>
    <xf numFmtId="14" fontId="29" fillId="0" borderId="13" xfId="0" applyNumberFormat="1" applyFont="1" applyBorder="1"/>
    <xf numFmtId="0" fontId="29" fillId="0" borderId="13" xfId="0" applyFont="1" applyBorder="1" applyAlignment="1">
      <alignment wrapText="1"/>
    </xf>
    <xf numFmtId="10" fontId="16" fillId="0" borderId="0" xfId="3" applyNumberFormat="1" applyFont="1" applyFill="1" applyBorder="1" applyAlignment="1" applyProtection="1"/>
    <xf numFmtId="0" fontId="16" fillId="0" borderId="6" xfId="3" applyFont="1" applyBorder="1" applyAlignment="1" applyProtection="1">
      <alignment horizontal="left"/>
      <protection locked="0"/>
    </xf>
    <xf numFmtId="0" fontId="22" fillId="0" borderId="6" xfId="3" applyFont="1" applyBorder="1" applyAlignment="1" applyProtection="1">
      <alignment horizontal="left"/>
      <protection locked="0"/>
    </xf>
    <xf numFmtId="0" fontId="16" fillId="0" borderId="6" xfId="3" applyFont="1" applyFill="1" applyBorder="1" applyAlignment="1" applyProtection="1">
      <alignment horizontal="left"/>
      <protection locked="0"/>
    </xf>
    <xf numFmtId="164" fontId="16" fillId="0" borderId="4" xfId="9" applyNumberFormat="1" applyFont="1" applyFill="1" applyBorder="1" applyAlignment="1" applyProtection="1">
      <alignment horizontal="left"/>
      <protection locked="0"/>
    </xf>
    <xf numFmtId="0" fontId="21" fillId="2" borderId="5" xfId="3" applyFont="1" applyFill="1" applyBorder="1" applyAlignment="1" applyProtection="1">
      <alignment horizontal="center"/>
    </xf>
    <xf numFmtId="0" fontId="18" fillId="0" borderId="0" xfId="3" applyFont="1" applyBorder="1" applyAlignment="1" applyProtection="1">
      <alignment horizontal="center"/>
    </xf>
    <xf numFmtId="0" fontId="16" fillId="0" borderId="0" xfId="3" applyFont="1" applyProtection="1"/>
    <xf numFmtId="0" fontId="25" fillId="0" borderId="0" xfId="3" applyFont="1" applyProtection="1"/>
    <xf numFmtId="0" fontId="16" fillId="0" borderId="0" xfId="3" applyFont="1" applyFill="1" applyBorder="1" applyProtection="1"/>
    <xf numFmtId="0" fontId="16" fillId="0" borderId="0" xfId="3" applyFont="1" applyBorder="1" applyProtection="1"/>
    <xf numFmtId="0" fontId="42" fillId="0" borderId="1" xfId="3" applyFont="1" applyFill="1" applyBorder="1" applyAlignment="1" applyProtection="1">
      <alignment horizontal="center"/>
    </xf>
    <xf numFmtId="0" fontId="21" fillId="0" borderId="4" xfId="3" applyFont="1" applyBorder="1" applyProtection="1">
      <protection locked="0"/>
    </xf>
    <xf numFmtId="0" fontId="45" fillId="0" borderId="0" xfId="3" applyFont="1" applyBorder="1" applyAlignment="1" applyProtection="1">
      <alignment horizontal="center"/>
    </xf>
    <xf numFmtId="165" fontId="16" fillId="0" borderId="4" xfId="9" applyNumberFormat="1" applyFont="1" applyFill="1" applyBorder="1" applyAlignment="1" applyProtection="1">
      <alignment horizontal="left"/>
      <protection locked="0"/>
    </xf>
    <xf numFmtId="165" fontId="16" fillId="0" borderId="6" xfId="9" applyNumberFormat="1" applyFont="1" applyFill="1" applyBorder="1" applyAlignment="1" applyProtection="1">
      <alignment horizontal="left"/>
      <protection locked="0"/>
    </xf>
    <xf numFmtId="0" fontId="16" fillId="0" borderId="6" xfId="9" applyNumberFormat="1" applyFont="1" applyFill="1" applyBorder="1" applyAlignment="1" applyProtection="1">
      <alignment horizontal="left"/>
      <protection locked="0"/>
    </xf>
    <xf numFmtId="0" fontId="19" fillId="0" borderId="0" xfId="3" applyFont="1" applyAlignment="1" applyProtection="1">
      <alignment horizontal="center"/>
    </xf>
    <xf numFmtId="0" fontId="20" fillId="0" borderId="0" xfId="3" applyFont="1" applyFill="1" applyBorder="1" applyProtection="1"/>
    <xf numFmtId="0" fontId="16" fillId="0" borderId="4" xfId="3" applyFont="1" applyBorder="1" applyAlignment="1" applyProtection="1">
      <protection locked="0"/>
    </xf>
    <xf numFmtId="0" fontId="43" fillId="0" borderId="0" xfId="3" applyFont="1" applyFill="1" applyAlignment="1" applyProtection="1">
      <alignment horizontal="center" vertical="center" wrapText="1"/>
    </xf>
    <xf numFmtId="0" fontId="17" fillId="0" borderId="0" xfId="3" applyFont="1" applyProtection="1"/>
    <xf numFmtId="0" fontId="17" fillId="0" borderId="0" xfId="3" applyFont="1" applyAlignment="1" applyProtection="1">
      <alignment horizontal="center"/>
    </xf>
    <xf numFmtId="15" fontId="21" fillId="0" borderId="0" xfId="3" applyNumberFormat="1" applyFont="1" applyFill="1" applyBorder="1" applyAlignment="1" applyProtection="1">
      <alignment horizontal="right"/>
    </xf>
    <xf numFmtId="0" fontId="21" fillId="0" borderId="0" xfId="3" applyNumberFormat="1" applyFont="1" applyFill="1" applyBorder="1" applyAlignment="1" applyProtection="1">
      <alignment horizontal="right"/>
    </xf>
    <xf numFmtId="0" fontId="16" fillId="0" borderId="4" xfId="3" applyFont="1" applyBorder="1" applyAlignment="1" applyProtection="1">
      <alignment horizontal="left"/>
      <protection locked="0"/>
    </xf>
    <xf numFmtId="0" fontId="25" fillId="0" borderId="0" xfId="3" applyFont="1" applyBorder="1" applyAlignment="1" applyProtection="1"/>
    <xf numFmtId="0" fontId="40" fillId="0" borderId="0" xfId="3" applyFont="1" applyBorder="1" applyAlignment="1" applyProtection="1">
      <alignment horizontal="center"/>
    </xf>
    <xf numFmtId="0" fontId="21" fillId="4" borderId="1" xfId="3" applyFont="1" applyFill="1" applyBorder="1" applyAlignment="1" applyProtection="1">
      <alignment horizontal="left"/>
      <protection locked="0"/>
    </xf>
    <xf numFmtId="0" fontId="16" fillId="0" borderId="0" xfId="3" applyFont="1" applyFill="1" applyBorder="1" applyAlignment="1" applyProtection="1">
      <alignment horizontal="left"/>
    </xf>
    <xf numFmtId="0" fontId="26" fillId="0" borderId="14" xfId="3" applyFont="1" applyBorder="1" applyAlignment="1" applyProtection="1">
      <alignment horizontal="left" wrapText="1"/>
      <protection locked="0"/>
    </xf>
    <xf numFmtId="0" fontId="26" fillId="0" borderId="15" xfId="3" applyFont="1" applyBorder="1" applyAlignment="1" applyProtection="1">
      <alignment horizontal="left" wrapText="1"/>
      <protection locked="0"/>
    </xf>
    <xf numFmtId="0" fontId="26" fillId="0" borderId="16" xfId="3" applyFont="1" applyBorder="1" applyAlignment="1" applyProtection="1">
      <alignment horizontal="left" wrapText="1"/>
      <protection locked="0"/>
    </xf>
    <xf numFmtId="0" fontId="26" fillId="0" borderId="17" xfId="3" applyFont="1" applyBorder="1" applyAlignment="1" applyProtection="1">
      <alignment horizontal="left" wrapText="1"/>
      <protection locked="0"/>
    </xf>
    <xf numFmtId="0" fontId="26" fillId="0" borderId="0" xfId="3" applyFont="1" applyBorder="1" applyAlignment="1" applyProtection="1">
      <alignment horizontal="left" wrapText="1"/>
      <protection locked="0"/>
    </xf>
    <xf numFmtId="0" fontId="26" fillId="0" borderId="18" xfId="3" applyFont="1" applyBorder="1" applyAlignment="1" applyProtection="1">
      <alignment horizontal="left" wrapText="1"/>
      <protection locked="0"/>
    </xf>
    <xf numFmtId="0" fontId="26" fillId="0" borderId="19" xfId="3" applyFont="1" applyBorder="1" applyAlignment="1" applyProtection="1">
      <alignment horizontal="left" wrapText="1"/>
      <protection locked="0"/>
    </xf>
    <xf numFmtId="0" fontId="26" fillId="0" borderId="4" xfId="3" applyFont="1" applyBorder="1" applyAlignment="1" applyProtection="1">
      <alignment horizontal="left" wrapText="1"/>
      <protection locked="0"/>
    </xf>
    <xf numFmtId="0" fontId="26" fillId="0" borderId="20" xfId="3" applyFont="1" applyBorder="1" applyAlignment="1" applyProtection="1">
      <alignment horizontal="left" wrapText="1"/>
      <protection locked="0"/>
    </xf>
    <xf numFmtId="0" fontId="16" fillId="0" borderId="0" xfId="3" applyFont="1" applyBorder="1" applyAlignment="1" applyProtection="1">
      <alignment horizontal="left"/>
    </xf>
    <xf numFmtId="0" fontId="21" fillId="2" borderId="7" xfId="3" applyFont="1" applyFill="1" applyBorder="1" applyAlignment="1" applyProtection="1">
      <alignment horizontal="center"/>
    </xf>
    <xf numFmtId="0" fontId="29" fillId="0" borderId="0" xfId="0" applyFont="1" applyBorder="1"/>
    <xf numFmtId="0" fontId="19" fillId="0" borderId="10" xfId="0" applyFont="1" applyBorder="1" applyAlignment="1">
      <alignment horizontal="center"/>
    </xf>
    <xf numFmtId="0" fontId="19" fillId="0" borderId="0" xfId="0" applyFont="1" applyBorder="1" applyAlignment="1">
      <alignment horizontal="center"/>
    </xf>
    <xf numFmtId="0" fontId="19" fillId="0" borderId="3" xfId="0" applyFont="1" applyBorder="1" applyAlignment="1">
      <alignment horizontal="center"/>
    </xf>
    <xf numFmtId="0" fontId="28" fillId="0" borderId="0" xfId="3" applyFont="1" applyAlignment="1" applyProtection="1"/>
    <xf numFmtId="0" fontId="30" fillId="0" borderId="0" xfId="0" applyFont="1" applyAlignment="1">
      <alignment horizontal="center"/>
    </xf>
    <xf numFmtId="0" fontId="29" fillId="0" borderId="0" xfId="0" applyFont="1"/>
    <xf numFmtId="0" fontId="32" fillId="0" borderId="0" xfId="0" applyFont="1" applyAlignment="1">
      <alignment horizontal="center"/>
    </xf>
    <xf numFmtId="0" fontId="16" fillId="0" borderId="4" xfId="15" applyFont="1" applyBorder="1" applyAlignment="1" applyProtection="1">
      <protection locked="0"/>
    </xf>
    <xf numFmtId="0" fontId="16" fillId="0" borderId="0" xfId="15" applyFont="1" applyBorder="1" applyAlignment="1" applyProtection="1"/>
    <xf numFmtId="0" fontId="16" fillId="0" borderId="0" xfId="3" applyFont="1" applyAlignment="1" applyProtection="1">
      <alignment horizontal="center"/>
    </xf>
    <xf numFmtId="0" fontId="29" fillId="0" borderId="4" xfId="0" applyFont="1" applyBorder="1" applyProtection="1">
      <protection locked="0"/>
    </xf>
    <xf numFmtId="44" fontId="29" fillId="0" borderId="4" xfId="11" applyFont="1" applyBorder="1" applyProtection="1">
      <protection locked="0"/>
    </xf>
    <xf numFmtId="0" fontId="36" fillId="0" borderId="14" xfId="0" applyFont="1" applyBorder="1" applyAlignment="1" applyProtection="1">
      <alignment wrapText="1"/>
      <protection locked="0"/>
    </xf>
    <xf numFmtId="0" fontId="36" fillId="0" borderId="15" xfId="0" applyFont="1" applyBorder="1" applyAlignment="1" applyProtection="1">
      <alignment wrapText="1"/>
      <protection locked="0"/>
    </xf>
    <xf numFmtId="0" fontId="36" fillId="0" borderId="16" xfId="0" applyFont="1" applyBorder="1" applyAlignment="1" applyProtection="1">
      <alignment wrapText="1"/>
      <protection locked="0"/>
    </xf>
    <xf numFmtId="0" fontId="36" fillId="0" borderId="19" xfId="0" applyFont="1" applyBorder="1" applyAlignment="1" applyProtection="1">
      <alignment wrapText="1"/>
      <protection locked="0"/>
    </xf>
    <xf numFmtId="0" fontId="36" fillId="0" borderId="4" xfId="0" applyFont="1" applyBorder="1" applyAlignment="1" applyProtection="1">
      <alignment wrapText="1"/>
      <protection locked="0"/>
    </xf>
    <xf numFmtId="0" fontId="36" fillId="0" borderId="20" xfId="0" applyFont="1" applyBorder="1" applyAlignment="1" applyProtection="1">
      <alignment wrapText="1"/>
      <protection locked="0"/>
    </xf>
    <xf numFmtId="0" fontId="10" fillId="0" borderId="4" xfId="0" applyFont="1" applyBorder="1"/>
    <xf numFmtId="0" fontId="33" fillId="0" borderId="0" xfId="0" applyFont="1"/>
    <xf numFmtId="0" fontId="29" fillId="0" borderId="4" xfId="0" applyFont="1" applyBorder="1"/>
    <xf numFmtId="0" fontId="29" fillId="0" borderId="6" xfId="0" applyFont="1" applyBorder="1" applyProtection="1">
      <protection locked="0"/>
    </xf>
    <xf numFmtId="0" fontId="19" fillId="0" borderId="0" xfId="15" applyFont="1" applyBorder="1" applyAlignment="1" applyProtection="1">
      <alignment horizontal="center"/>
    </xf>
    <xf numFmtId="0" fontId="17" fillId="0" borderId="4" xfId="15" applyFont="1" applyBorder="1" applyAlignment="1" applyProtection="1">
      <alignment horizontal="center"/>
      <protection locked="0"/>
    </xf>
    <xf numFmtId="0" fontId="46" fillId="0" borderId="10" xfId="15" applyFont="1" applyBorder="1" applyAlignment="1" applyProtection="1">
      <alignment horizontal="center"/>
    </xf>
    <xf numFmtId="0" fontId="46" fillId="0" borderId="0" xfId="15" applyFont="1" applyBorder="1" applyAlignment="1" applyProtection="1">
      <alignment horizontal="center"/>
    </xf>
    <xf numFmtId="0" fontId="0" fillId="0" borderId="0" xfId="0"/>
    <xf numFmtId="0" fontId="4" fillId="0" borderId="6" xfId="0" applyFont="1" applyBorder="1" applyAlignment="1">
      <alignment horizontal="left"/>
    </xf>
    <xf numFmtId="0" fontId="31" fillId="0" borderId="0" xfId="0" applyFont="1"/>
    <xf numFmtId="0" fontId="35" fillId="0" borderId="0" xfId="15" applyFont="1" applyBorder="1" applyAlignment="1" applyProtection="1"/>
    <xf numFmtId="0" fontId="29" fillId="0" borderId="4" xfId="0" applyFont="1" applyBorder="1" applyAlignment="1" applyProtection="1">
      <protection locked="0"/>
    </xf>
    <xf numFmtId="0" fontId="29" fillId="0" borderId="6" xfId="0" applyFont="1" applyBorder="1" applyAlignment="1" applyProtection="1">
      <protection locked="0"/>
    </xf>
    <xf numFmtId="44" fontId="29" fillId="0" borderId="4" xfId="11" applyFont="1" applyBorder="1" applyAlignment="1" applyProtection="1">
      <protection locked="0"/>
    </xf>
    <xf numFmtId="0" fontId="29" fillId="0" borderId="0" xfId="0" applyFont="1" applyBorder="1" applyAlignment="1">
      <alignment horizontal="left"/>
    </xf>
    <xf numFmtId="44" fontId="29" fillId="0" borderId="0" xfId="11" applyFont="1" applyBorder="1" applyAlignment="1"/>
    <xf numFmtId="0" fontId="29" fillId="0" borderId="13" xfId="0" applyFont="1" applyBorder="1" applyProtection="1">
      <protection locked="0"/>
    </xf>
    <xf numFmtId="0" fontId="28" fillId="0" borderId="0" xfId="3" applyFont="1" applyAlignment="1" applyProtection="1">
      <alignment horizontal="center"/>
    </xf>
    <xf numFmtId="0" fontId="33" fillId="0" borderId="0" xfId="0" applyFont="1" applyProtection="1"/>
    <xf numFmtId="0" fontId="10" fillId="0" borderId="4" xfId="0" applyFont="1" applyBorder="1" applyAlignment="1" applyProtection="1">
      <alignment horizontal="left"/>
    </xf>
    <xf numFmtId="0" fontId="33" fillId="0" borderId="13" xfId="0" applyFont="1" applyBorder="1" applyAlignment="1" applyProtection="1">
      <alignment horizontal="center"/>
    </xf>
    <xf numFmtId="0" fontId="33" fillId="0" borderId="1" xfId="0" applyFont="1" applyBorder="1" applyAlignment="1" applyProtection="1">
      <alignment vertical="top"/>
    </xf>
    <xf numFmtId="0" fontId="10" fillId="0" borderId="1" xfId="0" applyFont="1" applyBorder="1" applyAlignment="1" applyProtection="1">
      <alignment vertical="top"/>
    </xf>
    <xf numFmtId="0" fontId="10" fillId="0" borderId="53" xfId="0" applyFont="1" applyBorder="1" applyAlignment="1" applyProtection="1">
      <alignment horizontal="left" vertical="top"/>
    </xf>
    <xf numFmtId="0" fontId="6" fillId="0" borderId="0" xfId="0" applyFont="1"/>
    <xf numFmtId="0" fontId="47" fillId="0" borderId="26" xfId="0" applyFont="1" applyBorder="1" applyAlignment="1">
      <alignment horizontal="center"/>
    </xf>
    <xf numFmtId="0" fontId="47" fillId="0" borderId="27" xfId="0" applyFont="1" applyBorder="1" applyAlignment="1">
      <alignment horizontal="center"/>
    </xf>
    <xf numFmtId="0" fontId="47" fillId="0" borderId="28" xfId="0" applyFont="1" applyBorder="1" applyAlignment="1">
      <alignment horizontal="center"/>
    </xf>
    <xf numFmtId="0" fontId="9" fillId="0" borderId="24" xfId="0" applyFont="1" applyBorder="1"/>
    <xf numFmtId="0" fontId="9" fillId="0" borderId="0" xfId="0" applyFont="1" applyBorder="1"/>
    <xf numFmtId="44" fontId="10" fillId="0" borderId="30" xfId="11" applyFont="1" applyBorder="1"/>
    <xf numFmtId="44" fontId="10" fillId="0" borderId="29" xfId="11" applyFont="1" applyBorder="1"/>
    <xf numFmtId="44" fontId="10" fillId="0" borderId="31" xfId="11" applyFont="1" applyBorder="1"/>
    <xf numFmtId="0" fontId="10" fillId="0" borderId="33" xfId="0" applyFont="1" applyBorder="1"/>
    <xf numFmtId="0" fontId="10" fillId="0" borderId="34" xfId="0" applyFont="1" applyBorder="1"/>
    <xf numFmtId="0" fontId="2" fillId="0" borderId="0" xfId="0" applyFont="1" applyBorder="1" applyAlignment="1">
      <alignment horizontal="right" vertical="center"/>
    </xf>
    <xf numFmtId="0" fontId="9" fillId="0" borderId="0" xfId="0" applyFont="1" applyBorder="1" applyAlignment="1">
      <alignment vertical="center" wrapText="1"/>
    </xf>
    <xf numFmtId="0" fontId="9" fillId="0" borderId="25" xfId="0" applyFont="1" applyBorder="1" applyAlignment="1">
      <alignment vertical="center" wrapText="1"/>
    </xf>
    <xf numFmtId="0" fontId="33" fillId="0" borderId="0" xfId="0" applyFont="1" applyAlignment="1">
      <alignment horizontal="left"/>
    </xf>
    <xf numFmtId="0" fontId="4" fillId="0" borderId="0" xfId="0" applyFont="1"/>
    <xf numFmtId="0" fontId="4" fillId="0" borderId="6" xfId="0" applyFont="1" applyBorder="1"/>
    <xf numFmtId="0" fontId="39" fillId="0" borderId="0" xfId="0" applyFont="1" applyAlignment="1">
      <alignment horizontal="center"/>
    </xf>
    <xf numFmtId="0" fontId="10" fillId="0" borderId="24" xfId="0" applyFont="1" applyBorder="1" applyAlignment="1"/>
    <xf numFmtId="0" fontId="10" fillId="0" borderId="0" xfId="0" applyFont="1" applyBorder="1" applyAlignment="1"/>
    <xf numFmtId="0" fontId="10" fillId="0" borderId="3" xfId="0" applyFont="1" applyBorder="1" applyAlignment="1"/>
    <xf numFmtId="166" fontId="10" fillId="0" borderId="30" xfId="0" applyNumberFormat="1" applyFont="1" applyBorder="1" applyProtection="1">
      <protection locked="0"/>
    </xf>
    <xf numFmtId="166" fontId="10" fillId="0" borderId="29" xfId="0" applyNumberFormat="1" applyFont="1" applyBorder="1" applyProtection="1">
      <protection locked="0"/>
    </xf>
    <xf numFmtId="166" fontId="10" fillId="0" borderId="31" xfId="0" applyNumberFormat="1" applyFont="1" applyBorder="1" applyProtection="1">
      <protection locked="0"/>
    </xf>
    <xf numFmtId="0" fontId="5" fillId="0" borderId="0" xfId="0" applyFont="1" applyBorder="1"/>
    <xf numFmtId="0" fontId="9" fillId="0" borderId="3" xfId="0" applyFont="1" applyBorder="1"/>
    <xf numFmtId="44" fontId="10" fillId="0" borderId="13" xfId="11" applyFont="1" applyBorder="1"/>
    <xf numFmtId="44" fontId="10" fillId="0" borderId="35" xfId="11" applyFont="1" applyBorder="1"/>
    <xf numFmtId="44" fontId="10" fillId="0" borderId="30" xfId="11" applyFont="1" applyBorder="1" applyAlignment="1" applyProtection="1"/>
    <xf numFmtId="44" fontId="10" fillId="0" borderId="29" xfId="11" applyFont="1" applyBorder="1" applyAlignment="1" applyProtection="1"/>
    <xf numFmtId="44" fontId="10" fillId="0" borderId="31" xfId="11" applyFont="1" applyBorder="1" applyAlignment="1" applyProtection="1"/>
    <xf numFmtId="44" fontId="10" fillId="0" borderId="30" xfId="11" applyFont="1" applyBorder="1" applyAlignment="1"/>
    <xf numFmtId="44" fontId="10" fillId="0" borderId="29" xfId="11" applyFont="1" applyBorder="1" applyAlignment="1"/>
    <xf numFmtId="44" fontId="10" fillId="0" borderId="31" xfId="11" applyFont="1" applyBorder="1" applyAlignment="1"/>
    <xf numFmtId="0" fontId="33" fillId="0" borderId="0" xfId="0" applyFont="1" applyAlignment="1" applyProtection="1">
      <alignment horizontal="center"/>
    </xf>
    <xf numFmtId="0" fontId="10" fillId="0" borderId="4" xfId="0" applyFont="1" applyBorder="1" applyProtection="1"/>
    <xf numFmtId="0" fontId="10" fillId="0" borderId="54" xfId="0" applyFont="1" applyBorder="1" applyAlignment="1" applyProtection="1">
      <alignment horizontal="left"/>
    </xf>
    <xf numFmtId="0" fontId="7" fillId="0" borderId="0" xfId="0" applyFont="1" applyBorder="1" applyAlignment="1" applyProtection="1"/>
    <xf numFmtId="0" fontId="7" fillId="0" borderId="25" xfId="0" applyFont="1" applyBorder="1" applyAlignment="1" applyProtection="1"/>
    <xf numFmtId="0" fontId="10" fillId="0" borderId="0" xfId="0" applyFont="1" applyBorder="1" applyProtection="1"/>
    <xf numFmtId="0" fontId="33" fillId="0" borderId="30" xfId="0" applyFont="1" applyBorder="1" applyAlignment="1" applyProtection="1">
      <alignment horizontal="center"/>
    </xf>
    <xf numFmtId="0" fontId="33" fillId="0" borderId="45" xfId="0" applyFont="1" applyBorder="1" applyAlignment="1" applyProtection="1">
      <alignment horizontal="center"/>
    </xf>
    <xf numFmtId="0" fontId="29" fillId="0" borderId="30" xfId="0" applyFont="1" applyBorder="1" applyProtection="1">
      <protection locked="0"/>
    </xf>
    <xf numFmtId="0" fontId="29" fillId="0" borderId="45" xfId="0" applyFont="1" applyBorder="1" applyProtection="1">
      <protection locked="0"/>
    </xf>
    <xf numFmtId="0" fontId="36" fillId="0" borderId="13" xfId="0" applyFont="1" applyBorder="1" applyProtection="1">
      <protection locked="0"/>
    </xf>
    <xf numFmtId="0" fontId="33" fillId="0" borderId="24" xfId="0" applyFont="1" applyBorder="1" applyProtection="1"/>
    <xf numFmtId="0" fontId="33" fillId="0" borderId="0" xfId="0" applyFont="1" applyBorder="1" applyProtection="1"/>
    <xf numFmtId="0" fontId="8" fillId="0" borderId="0" xfId="0" applyFont="1" applyBorder="1" applyAlignment="1" applyProtection="1"/>
    <xf numFmtId="0" fontId="33" fillId="0" borderId="27" xfId="0" applyFont="1" applyBorder="1" applyProtection="1"/>
    <xf numFmtId="0" fontId="9" fillId="0" borderId="33" xfId="0" applyFont="1" applyBorder="1"/>
    <xf numFmtId="0" fontId="9" fillId="0" borderId="24" xfId="0" applyFont="1" applyBorder="1" applyAlignment="1"/>
    <xf numFmtId="14" fontId="10" fillId="0" borderId="30" xfId="0" applyNumberFormat="1" applyFont="1" applyBorder="1" applyProtection="1">
      <protection locked="0"/>
    </xf>
    <xf numFmtId="14" fontId="10" fillId="0" borderId="29" xfId="0" applyNumberFormat="1" applyFont="1" applyBorder="1" applyProtection="1">
      <protection locked="0"/>
    </xf>
    <xf numFmtId="14" fontId="10" fillId="0" borderId="31" xfId="0" applyNumberFormat="1" applyFont="1" applyBorder="1" applyProtection="1">
      <protection locked="0"/>
    </xf>
    <xf numFmtId="0" fontId="40" fillId="0" borderId="26" xfId="0" applyFont="1" applyBorder="1" applyAlignment="1">
      <alignment horizontal="center"/>
    </xf>
    <xf numFmtId="0" fontId="40" fillId="0" borderId="27" xfId="0" applyFont="1" applyBorder="1" applyAlignment="1">
      <alignment horizontal="center"/>
    </xf>
    <xf numFmtId="0" fontId="40" fillId="0" borderId="28" xfId="0" applyFont="1" applyBorder="1" applyAlignment="1">
      <alignment horizontal="center"/>
    </xf>
    <xf numFmtId="0" fontId="4" fillId="0" borderId="4" xfId="0" applyFont="1" applyBorder="1" applyAlignment="1">
      <alignment horizontal="left"/>
    </xf>
  </cellXfs>
  <cellStyles count="16">
    <cellStyle name="Comma 2" xfId="1"/>
    <cellStyle name="Currency" xfId="11" builtinId="4"/>
    <cellStyle name="Currency 2" xfId="2"/>
    <cellStyle name="Currency 3" xfId="9"/>
    <cellStyle name="Hyperlink" xfId="15" builtinId="8"/>
    <cellStyle name="Normal" xfId="0" builtinId="0"/>
    <cellStyle name="Normal 2" xfId="3"/>
    <cellStyle name="Normal 2 2" xfId="4"/>
    <cellStyle name="Normal 3" xfId="5"/>
    <cellStyle name="Normal 3 2" xfId="13"/>
    <cellStyle name="Normal 4" xfId="6"/>
    <cellStyle name="Normal 5" xfId="7"/>
    <cellStyle name="Normal 6" xfId="12"/>
    <cellStyle name="Percent" xfId="14" builtinId="5"/>
    <cellStyle name="Percent 2" xfId="8"/>
    <cellStyle name="Percent 3" xfId="10"/>
  </cellStyles>
  <dxfs count="52">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4" tint="0.39994506668294322"/>
        </patternFill>
      </fill>
    </dxf>
    <dxf>
      <fill>
        <patternFill>
          <bgColor theme="4"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4" tint="0.39994506668294322"/>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4"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theme="4" tint="0.39994506668294322"/>
        </patternFill>
      </fill>
    </dxf>
    <dxf>
      <fill>
        <patternFill>
          <bgColor theme="4"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ont>
        <condense val="0"/>
        <extend val="0"/>
        <color rgb="FF9C0006"/>
      </font>
      <fill>
        <patternFill>
          <bgColor rgb="FFFFC7CE"/>
        </patternFill>
      </fill>
    </dxf>
    <dxf>
      <font>
        <condense val="0"/>
        <extend val="0"/>
        <color rgb="FF006100"/>
      </font>
      <fill>
        <patternFill>
          <bgColor rgb="FFC6EFCE"/>
        </patternFill>
      </fill>
    </dxf>
    <dxf>
      <fill>
        <patternFill patternType="none">
          <bgColor auto="1"/>
        </patternFill>
      </fill>
    </dxf>
    <dxf>
      <fill>
        <patternFill>
          <bgColor theme="4" tint="0.39994506668294322"/>
        </patternFill>
      </fill>
    </dxf>
    <dxf>
      <font>
        <condense val="0"/>
        <extend val="0"/>
        <color rgb="FF9C0006"/>
      </font>
      <fill>
        <patternFill>
          <bgColor rgb="FFFFC7CE"/>
        </patternFill>
      </fill>
    </dxf>
    <dxf>
      <font>
        <condense val="0"/>
        <extend val="0"/>
        <color rgb="FF006100"/>
      </font>
      <fill>
        <patternFill>
          <bgColor rgb="FFC6EFCE"/>
        </patternFill>
      </fill>
    </dxf>
    <dxf>
      <fill>
        <patternFill patternType="none">
          <bgColor auto="1"/>
        </patternFill>
      </fill>
    </dxf>
    <dxf>
      <fill>
        <patternFill>
          <bgColor theme="4" tint="0.39994506668294322"/>
        </patternFill>
      </fill>
    </dxf>
    <dxf>
      <fill>
        <patternFill>
          <bgColor theme="4" tint="0.39994506668294322"/>
        </patternFill>
      </fill>
    </dxf>
    <dxf>
      <font>
        <color theme="4" tint="0.39994506668294322"/>
      </font>
      <fill>
        <patternFill>
          <bgColor theme="4" tint="0.39994506668294322"/>
        </patternFill>
      </fill>
    </dxf>
    <dxf>
      <font>
        <color theme="4" tint="0.39994506668294322"/>
      </font>
      <fill>
        <patternFill>
          <bgColor theme="4" tint="0.39994506668294322"/>
        </patternFill>
      </fill>
    </dxf>
    <dxf>
      <fill>
        <patternFill patternType="gray125">
          <fgColor theme="4" tint="0.39991454817346722"/>
          <bgColor theme="4" tint="0.39994506668294322"/>
        </patternFill>
      </fill>
    </dxf>
    <dxf>
      <font>
        <color theme="4" tint="0.39994506668294322"/>
      </font>
      <fill>
        <patternFill patternType="none">
          <bgColor auto="1"/>
        </patternFill>
      </fill>
    </dxf>
    <dxf>
      <fill>
        <patternFill>
          <bgColor theme="4" tint="0.39994506668294322"/>
        </patternFill>
      </fill>
    </dxf>
    <dxf>
      <fill>
        <patternFill>
          <bgColor theme="4" tint="0.39994506668294322"/>
        </patternFill>
      </fill>
    </dxf>
    <dxf>
      <font>
        <color theme="0"/>
      </font>
    </dxf>
    <dxf>
      <fill>
        <patternFill>
          <bgColor theme="4" tint="0.39994506668294322"/>
        </patternFill>
      </fill>
    </dxf>
    <dxf>
      <fill>
        <patternFill>
          <bgColor theme="4" tint="0.39994506668294322"/>
        </patternFill>
      </fill>
    </dxf>
    <dxf>
      <fill>
        <patternFill>
          <bgColor rgb="FFF3F7FB"/>
        </patternFill>
      </fill>
    </dxf>
    <dxf>
      <fill>
        <patternFill>
          <bgColor rgb="FFF3F7FB"/>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
      <fill>
        <patternFill>
          <bgColor theme="4" tint="0.39994506668294322"/>
        </patternFill>
      </fill>
    </dxf>
  </dxfs>
  <tableStyles count="0" defaultTableStyle="TableStyleMedium9" defaultPivotStyle="PivotStyleLight16"/>
  <colors>
    <mruColors>
      <color rgb="FF00A200"/>
      <color rgb="FF009900"/>
      <color rgb="FF95B3D7"/>
      <color rgb="FFEDF3F9"/>
      <color rgb="FF33CC33"/>
      <color rgb="FFF3F7FB"/>
      <color rgb="FFF2F7FB"/>
      <color rgb="FFF6F9F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76200</xdr:rowOff>
    </xdr:from>
    <xdr:to>
      <xdr:col>10</xdr:col>
      <xdr:colOff>0</xdr:colOff>
      <xdr:row>4</xdr:row>
      <xdr:rowOff>76200</xdr:rowOff>
    </xdr:to>
    <xdr:sp macro="" textlink="">
      <xdr:nvSpPr>
        <xdr:cNvPr id="2" name="Line 1"/>
        <xdr:cNvSpPr>
          <a:spLocks noChangeShapeType="1"/>
        </xdr:cNvSpPr>
      </xdr:nvSpPr>
      <xdr:spPr bwMode="auto">
        <a:xfrm flipV="1">
          <a:off x="0" y="723900"/>
          <a:ext cx="7134225" cy="0"/>
        </a:xfrm>
        <a:prstGeom prst="line">
          <a:avLst/>
        </a:prstGeom>
        <a:noFill/>
        <a:ln w="66675" cmpd="thickThin">
          <a:solidFill>
            <a:srgbClr val="0000FF"/>
          </a:solidFill>
          <a:round/>
          <a:headEnd/>
          <a:tailEnd/>
        </a:ln>
      </xdr:spPr>
    </xdr:sp>
    <xdr:clientData/>
  </xdr:twoCellAnchor>
  <xdr:twoCellAnchor>
    <xdr:from>
      <xdr:col>6</xdr:col>
      <xdr:colOff>171450</xdr:colOff>
      <xdr:row>0</xdr:row>
      <xdr:rowOff>0</xdr:rowOff>
    </xdr:from>
    <xdr:to>
      <xdr:col>9</xdr:col>
      <xdr:colOff>152400</xdr:colOff>
      <xdr:row>4</xdr:row>
      <xdr:rowOff>9525</xdr:rowOff>
    </xdr:to>
    <xdr:sp macro="" textlink="">
      <xdr:nvSpPr>
        <xdr:cNvPr id="3" name="Text Box 2"/>
        <xdr:cNvSpPr txBox="1">
          <a:spLocks noChangeArrowheads="1"/>
        </xdr:cNvSpPr>
      </xdr:nvSpPr>
      <xdr:spPr bwMode="auto">
        <a:xfrm>
          <a:off x="3752850" y="0"/>
          <a:ext cx="3305175" cy="657225"/>
        </a:xfrm>
        <a:prstGeom prst="rect">
          <a:avLst/>
        </a:prstGeom>
        <a:solidFill>
          <a:srgbClr val="FFFFFF"/>
        </a:solidFill>
        <a:ln w="9525">
          <a:noFill/>
          <a:miter lim="800000"/>
          <a:headEnd/>
          <a:tailEnd/>
        </a:ln>
      </xdr:spPr>
      <xdr:txBody>
        <a:bodyPr vertOverflow="clip" wrap="square" lIns="36576" tIns="32004" rIns="0" bIns="0" anchor="t" upright="1"/>
        <a:lstStyle/>
        <a:p>
          <a:pPr algn="ctr" rtl="0">
            <a:defRPr sz="1000"/>
          </a:pPr>
          <a:r>
            <a:rPr lang="en-US" sz="1200" b="1" i="1" u="none" strike="noStrike" baseline="0">
              <a:solidFill>
                <a:srgbClr val="000000"/>
              </a:solidFill>
              <a:latin typeface="+mn-lt"/>
              <a:cs typeface="Arial"/>
            </a:rPr>
            <a:t>Community Development/Community Housing Program Application </a:t>
          </a:r>
        </a:p>
        <a:p>
          <a:pPr algn="ctr" rtl="0">
            <a:defRPr sz="1000"/>
          </a:pPr>
          <a:r>
            <a:rPr lang="en-US" sz="1200" b="1" i="1" u="none" strike="noStrike" baseline="0">
              <a:solidFill>
                <a:srgbClr val="000000"/>
              </a:solidFill>
              <a:latin typeface="+mn-lt"/>
              <a:cs typeface="Arial"/>
            </a:rPr>
            <a:t>Effective:  January 1, 2017</a:t>
          </a:r>
        </a:p>
      </xdr:txBody>
    </xdr:sp>
    <xdr:clientData/>
  </xdr:twoCellAnchor>
  <xdr:twoCellAnchor editAs="oneCell">
    <xdr:from>
      <xdr:col>1</xdr:col>
      <xdr:colOff>0</xdr:colOff>
      <xdr:row>25</xdr:row>
      <xdr:rowOff>0</xdr:rowOff>
    </xdr:from>
    <xdr:to>
      <xdr:col>1</xdr:col>
      <xdr:colOff>76200</xdr:colOff>
      <xdr:row>27</xdr:row>
      <xdr:rowOff>19049</xdr:rowOff>
    </xdr:to>
    <xdr:sp macro="" textlink="">
      <xdr:nvSpPr>
        <xdr:cNvPr id="4" name="Text Box 13"/>
        <xdr:cNvSpPr txBox="1">
          <a:spLocks noChangeArrowheads="1"/>
        </xdr:cNvSpPr>
      </xdr:nvSpPr>
      <xdr:spPr bwMode="auto">
        <a:xfrm>
          <a:off x="85725" y="3600450"/>
          <a:ext cx="76200" cy="190500"/>
        </a:xfrm>
        <a:prstGeom prst="rect">
          <a:avLst/>
        </a:prstGeom>
        <a:noFill/>
        <a:ln w="9525">
          <a:noFill/>
          <a:miter lim="800000"/>
          <a:headEnd/>
          <a:tailEnd/>
        </a:ln>
      </xdr:spPr>
    </xdr:sp>
    <xdr:clientData/>
  </xdr:twoCellAnchor>
  <xdr:twoCellAnchor>
    <xdr:from>
      <xdr:col>1</xdr:col>
      <xdr:colOff>1009650</xdr:colOff>
      <xdr:row>72</xdr:row>
      <xdr:rowOff>0</xdr:rowOff>
    </xdr:from>
    <xdr:to>
      <xdr:col>1</xdr:col>
      <xdr:colOff>1152525</xdr:colOff>
      <xdr:row>72</xdr:row>
      <xdr:rowOff>0</xdr:rowOff>
    </xdr:to>
    <xdr:sp macro="" textlink="">
      <xdr:nvSpPr>
        <xdr:cNvPr id="5" name="Rectangle 56"/>
        <xdr:cNvSpPr>
          <a:spLocks noChangeArrowheads="1"/>
        </xdr:cNvSpPr>
      </xdr:nvSpPr>
      <xdr:spPr bwMode="auto">
        <a:xfrm>
          <a:off x="1095375" y="13258800"/>
          <a:ext cx="142875" cy="0"/>
        </a:xfrm>
        <a:prstGeom prst="rect">
          <a:avLst/>
        </a:prstGeom>
        <a:solidFill>
          <a:srgbClr val="FFFFFF"/>
        </a:solidFill>
        <a:ln w="9525">
          <a:solidFill>
            <a:srgbClr val="000000"/>
          </a:solidFill>
          <a:miter lim="800000"/>
          <a:headEnd/>
          <a:tailEnd/>
        </a:ln>
      </xdr:spPr>
    </xdr:sp>
    <xdr:clientData/>
  </xdr:twoCellAnchor>
  <xdr:twoCellAnchor>
    <xdr:from>
      <xdr:col>3</xdr:col>
      <xdr:colOff>1495425</xdr:colOff>
      <xdr:row>72</xdr:row>
      <xdr:rowOff>0</xdr:rowOff>
    </xdr:from>
    <xdr:to>
      <xdr:col>4</xdr:col>
      <xdr:colOff>85725</xdr:colOff>
      <xdr:row>72</xdr:row>
      <xdr:rowOff>0</xdr:rowOff>
    </xdr:to>
    <xdr:sp macro="" textlink="">
      <xdr:nvSpPr>
        <xdr:cNvPr id="6" name="Rectangle 57"/>
        <xdr:cNvSpPr>
          <a:spLocks noChangeArrowheads="1"/>
        </xdr:cNvSpPr>
      </xdr:nvSpPr>
      <xdr:spPr bwMode="auto">
        <a:xfrm>
          <a:off x="3200400" y="13258800"/>
          <a:ext cx="85725" cy="0"/>
        </a:xfrm>
        <a:prstGeom prst="rect">
          <a:avLst/>
        </a:prstGeom>
        <a:solidFill>
          <a:srgbClr val="FFFFFF"/>
        </a:solidFill>
        <a:ln w="9525">
          <a:solidFill>
            <a:srgbClr val="000000"/>
          </a:solidFill>
          <a:miter lim="800000"/>
          <a:headEnd/>
          <a:tailEnd/>
        </a:ln>
      </xdr:spPr>
    </xdr:sp>
    <xdr:clientData/>
  </xdr:twoCellAnchor>
  <xdr:twoCellAnchor>
    <xdr:from>
      <xdr:col>6</xdr:col>
      <xdr:colOff>1133475</xdr:colOff>
      <xdr:row>72</xdr:row>
      <xdr:rowOff>0</xdr:rowOff>
    </xdr:from>
    <xdr:to>
      <xdr:col>6</xdr:col>
      <xdr:colOff>1276350</xdr:colOff>
      <xdr:row>72</xdr:row>
      <xdr:rowOff>0</xdr:rowOff>
    </xdr:to>
    <xdr:sp macro="" textlink="">
      <xdr:nvSpPr>
        <xdr:cNvPr id="7" name="Rectangle 58"/>
        <xdr:cNvSpPr>
          <a:spLocks noChangeArrowheads="1"/>
        </xdr:cNvSpPr>
      </xdr:nvSpPr>
      <xdr:spPr bwMode="auto">
        <a:xfrm>
          <a:off x="4714875" y="13258800"/>
          <a:ext cx="142875" cy="0"/>
        </a:xfrm>
        <a:prstGeom prst="rect">
          <a:avLst/>
        </a:prstGeom>
        <a:solidFill>
          <a:srgbClr val="FFFFFF"/>
        </a:solidFill>
        <a:ln w="9525">
          <a:solidFill>
            <a:srgbClr val="000000"/>
          </a:solidFill>
          <a:miter lim="800000"/>
          <a:headEnd/>
          <a:tailEnd/>
        </a:ln>
      </xdr:spPr>
    </xdr:sp>
    <xdr:clientData/>
  </xdr:twoCellAnchor>
  <xdr:twoCellAnchor>
    <xdr:from>
      <xdr:col>7</xdr:col>
      <xdr:colOff>1095375</xdr:colOff>
      <xdr:row>72</xdr:row>
      <xdr:rowOff>0</xdr:rowOff>
    </xdr:from>
    <xdr:to>
      <xdr:col>7</xdr:col>
      <xdr:colOff>1238250</xdr:colOff>
      <xdr:row>72</xdr:row>
      <xdr:rowOff>0</xdr:rowOff>
    </xdr:to>
    <xdr:sp macro="" textlink="">
      <xdr:nvSpPr>
        <xdr:cNvPr id="8" name="Rectangle 59"/>
        <xdr:cNvSpPr>
          <a:spLocks noChangeArrowheads="1"/>
        </xdr:cNvSpPr>
      </xdr:nvSpPr>
      <xdr:spPr bwMode="auto">
        <a:xfrm>
          <a:off x="6143625" y="13258800"/>
          <a:ext cx="142875" cy="0"/>
        </a:xfrm>
        <a:prstGeom prst="rect">
          <a:avLst/>
        </a:prstGeom>
        <a:solidFill>
          <a:srgbClr val="FFFFFF"/>
        </a:solidFill>
        <a:ln w="9525">
          <a:solidFill>
            <a:srgbClr val="000000"/>
          </a:solidFill>
          <a:miter lim="800000"/>
          <a:headEnd/>
          <a:tailEnd/>
        </a:ln>
      </xdr:spPr>
    </xdr:sp>
    <xdr:clientData/>
  </xdr:twoCellAnchor>
  <xdr:twoCellAnchor>
    <xdr:from>
      <xdr:col>1</xdr:col>
      <xdr:colOff>18007</xdr:colOff>
      <xdr:row>0</xdr:row>
      <xdr:rowOff>0</xdr:rowOff>
    </xdr:from>
    <xdr:to>
      <xdr:col>2</xdr:col>
      <xdr:colOff>828675</xdr:colOff>
      <xdr:row>4</xdr:row>
      <xdr:rowOff>26213</xdr:rowOff>
    </xdr:to>
    <xdr:pic>
      <xdr:nvPicPr>
        <xdr:cNvPr id="9" name="Picture 60" descr="FHLBank_BW"/>
        <xdr:cNvPicPr>
          <a:picLocks noChangeAspect="1" noChangeArrowheads="1"/>
        </xdr:cNvPicPr>
      </xdr:nvPicPr>
      <xdr:blipFill>
        <a:blip xmlns:r="http://schemas.openxmlformats.org/officeDocument/2006/relationships" r:embed="rId1" cstate="print"/>
        <a:stretch>
          <a:fillRect/>
        </a:stretch>
      </xdr:blipFill>
      <xdr:spPr bwMode="auto">
        <a:xfrm>
          <a:off x="103732" y="0"/>
          <a:ext cx="1067843" cy="673913"/>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19050</xdr:colOff>
          <xdr:row>57</xdr:row>
          <xdr:rowOff>57150</xdr:rowOff>
        </xdr:from>
        <xdr:to>
          <xdr:col>10</xdr:col>
          <xdr:colOff>57150</xdr:colOff>
          <xdr:row>59</xdr:row>
          <xdr:rowOff>9525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Member understands pricing cannot be applied to FHLBank advances previously taken.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58</xdr:row>
          <xdr:rowOff>95250</xdr:rowOff>
        </xdr:from>
        <xdr:to>
          <xdr:col>10</xdr:col>
          <xdr:colOff>57150</xdr:colOff>
          <xdr:row>60</xdr:row>
          <xdr:rowOff>47625</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Member agrees to allow FHLBank Topeka to publicize member's participation in the program.</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60</xdr:row>
          <xdr:rowOff>0</xdr:rowOff>
        </xdr:from>
        <xdr:to>
          <xdr:col>10</xdr:col>
          <xdr:colOff>57150</xdr:colOff>
          <xdr:row>61</xdr:row>
          <xdr:rowOff>85725</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advance has not/will not be used to finance the direct activity of the member or an affiliate of the member.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61</xdr:row>
          <xdr:rowOff>0</xdr:rowOff>
        </xdr:from>
        <xdr:to>
          <xdr:col>10</xdr:col>
          <xdr:colOff>133350</xdr:colOff>
          <xdr:row>63</xdr:row>
          <xdr:rowOff>47625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Advances made available to the member through CDP or CHP will be used in compliance with the targeting requirements and consistent with the application.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62</xdr:row>
          <xdr:rowOff>95250</xdr:rowOff>
        </xdr:from>
        <xdr:to>
          <xdr:col>10</xdr:col>
          <xdr:colOff>57150</xdr:colOff>
          <xdr:row>64</xdr:row>
          <xdr:rowOff>47625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Member will provide information following the disbursement of the advance to document the proceeds of the advance were used for an approved purpose.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114300</xdr:rowOff>
        </xdr:from>
        <xdr:to>
          <xdr:col>8</xdr:col>
          <xdr:colOff>66675</xdr:colOff>
          <xdr:row>18</xdr:row>
          <xdr:rowOff>66675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Member is requesting a determination of CDP/CHP eligibility to obtain a letter of credit to facilitate community lending.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64</xdr:row>
          <xdr:rowOff>0</xdr:rowOff>
        </xdr:from>
        <xdr:to>
          <xdr:col>10</xdr:col>
          <xdr:colOff>57150</xdr:colOff>
          <xdr:row>65</xdr:row>
          <xdr:rowOff>76200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The CDP/CHP advance funding is not/will not be utilized for any loan secured b a property to be used for any marijuana-related business.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0</xdr:rowOff>
    </xdr:from>
    <xdr:to>
      <xdr:col>2</xdr:col>
      <xdr:colOff>942974</xdr:colOff>
      <xdr:row>5</xdr:row>
      <xdr:rowOff>3512</xdr:rowOff>
    </xdr:to>
    <xdr:pic>
      <xdr:nvPicPr>
        <xdr:cNvPr id="2" name="Picture 60" descr="FHLBank_BW"/>
        <xdr:cNvPicPr>
          <a:picLocks noChangeAspect="1" noChangeArrowheads="1"/>
        </xdr:cNvPicPr>
      </xdr:nvPicPr>
      <xdr:blipFill>
        <a:blip xmlns:r="http://schemas.openxmlformats.org/officeDocument/2006/relationships" r:embed="rId1" cstate="print"/>
        <a:stretch>
          <a:fillRect/>
        </a:stretch>
      </xdr:blipFill>
      <xdr:spPr bwMode="auto">
        <a:xfrm>
          <a:off x="85725" y="0"/>
          <a:ext cx="1200149" cy="813137"/>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17</xdr:row>
          <xdr:rowOff>85725</xdr:rowOff>
        </xdr:from>
        <xdr:to>
          <xdr:col>9</xdr:col>
          <xdr:colOff>342900</xdr:colOff>
          <xdr:row>19</xdr:row>
          <xdr:rowOff>38100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Small Business Concern as defined by the Small Business Administration (SBA) size standards.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85725</xdr:rowOff>
        </xdr:from>
        <xdr:to>
          <xdr:col>9</xdr:col>
          <xdr:colOff>333375</xdr:colOff>
          <xdr:row>36</xdr:row>
          <xdr:rowOff>38100</xdr:rowOff>
        </xdr:to>
        <xdr:sp macro="" textlink="">
          <xdr:nvSpPr>
            <xdr:cNvPr id="2051" name="Check Box 3" hidden="1">
              <a:extLst>
                <a:ext uri="{63B3BB69-23CF-44E3-9099-C40C66FF867C}">
                  <a14:compatExt spid="_x0000_s2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Located in a CDP-qualified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51</xdr:row>
          <xdr:rowOff>76200</xdr:rowOff>
        </xdr:from>
        <xdr:to>
          <xdr:col>9</xdr:col>
          <xdr:colOff>333375</xdr:colOff>
          <xdr:row>53</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Qualified as Other Targeted Area.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61</xdr:row>
          <xdr:rowOff>76200</xdr:rowOff>
        </xdr:from>
        <xdr:to>
          <xdr:col>9</xdr:col>
          <xdr:colOff>333375</xdr:colOff>
          <xdr:row>63</xdr:row>
          <xdr:rowOff>28575</xdr:rowOff>
        </xdr:to>
        <xdr:sp macro="" textlink="">
          <xdr:nvSpPr>
            <xdr:cNvPr id="2063" name="Check Box 15" hidden="1">
              <a:extLst>
                <a:ext uri="{63B3BB69-23CF-44E3-9099-C40C66FF867C}">
                  <a14:compatExt spid="_x0000_s20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Qualified as an Entity with CDP-qualified Wage Levels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73</xdr:row>
          <xdr:rowOff>76200</xdr:rowOff>
        </xdr:from>
        <xdr:to>
          <xdr:col>4</xdr:col>
          <xdr:colOff>381000</xdr:colOff>
          <xdr:row>75</xdr:row>
          <xdr:rowOff>66675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FHLBank Topeka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73</xdr:row>
          <xdr:rowOff>76200</xdr:rowOff>
        </xdr:from>
        <xdr:to>
          <xdr:col>6</xdr:col>
          <xdr:colOff>28575</xdr:colOff>
          <xdr:row>75</xdr:row>
          <xdr:rowOff>66675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9115</xdr:colOff>
      <xdr:row>4</xdr:row>
      <xdr:rowOff>114299</xdr:rowOff>
    </xdr:to>
    <xdr:pic>
      <xdr:nvPicPr>
        <xdr:cNvPr id="2" name="Picture 60" descr="FHLBank_BW"/>
        <xdr:cNvPicPr>
          <a:picLocks noChangeAspect="1" noChangeArrowheads="1"/>
        </xdr:cNvPicPr>
      </xdr:nvPicPr>
      <xdr:blipFill>
        <a:blip xmlns:r="http://schemas.openxmlformats.org/officeDocument/2006/relationships" r:embed="rId1" cstate="print"/>
        <a:stretch>
          <a:fillRect/>
        </a:stretch>
      </xdr:blipFill>
      <xdr:spPr bwMode="auto">
        <a:xfrm>
          <a:off x="0" y="0"/>
          <a:ext cx="1380715" cy="761999"/>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4</xdr:row>
      <xdr:rowOff>190500</xdr:rowOff>
    </xdr:to>
    <xdr:pic>
      <xdr:nvPicPr>
        <xdr:cNvPr id="2" name="Picture 60" descr="FHLBank_BW"/>
        <xdr:cNvPicPr>
          <a:picLocks noChangeAspect="1" noChangeArrowheads="1"/>
        </xdr:cNvPicPr>
      </xdr:nvPicPr>
      <xdr:blipFill>
        <a:blip xmlns:r="http://schemas.openxmlformats.org/officeDocument/2006/relationships" r:embed="rId1" cstate="print"/>
        <a:stretch>
          <a:fillRect/>
        </a:stretch>
      </xdr:blipFill>
      <xdr:spPr bwMode="auto">
        <a:xfrm>
          <a:off x="85725" y="0"/>
          <a:ext cx="1428750" cy="8382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9</xdr:row>
          <xdr:rowOff>133350</xdr:rowOff>
        </xdr:from>
        <xdr:to>
          <xdr:col>7</xdr:col>
          <xdr:colOff>609600</xdr:colOff>
          <xdr:row>11</xdr:row>
          <xdr:rowOff>28575</xdr:rowOff>
        </xdr:to>
        <xdr:sp macro="" textlink="">
          <xdr:nvSpPr>
            <xdr:cNvPr id="11267" name="Check Box 3" hidden="1">
              <a:extLst>
                <a:ext uri="{63B3BB69-23CF-44E3-9099-C40C66FF867C}">
                  <a14:compatExt spid="_x0000_s11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CHP-funded loans have been made to borrowers at or below 115% of the area median income (AMI) within the past three months.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11</xdr:row>
          <xdr:rowOff>133350</xdr:rowOff>
        </xdr:from>
        <xdr:to>
          <xdr:col>7</xdr:col>
          <xdr:colOff>85725</xdr:colOff>
          <xdr:row>13</xdr:row>
          <xdr:rowOff>28575</xdr:rowOff>
        </xdr:to>
        <xdr:sp macro="" textlink="">
          <xdr:nvSpPr>
            <xdr:cNvPr id="11268" name="Check Box 4" hidden="1">
              <a:extLst>
                <a:ext uri="{63B3BB69-23CF-44E3-9099-C40C66FF867C}">
                  <a14:compatExt spid="_x0000_s11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CHP-funded loans will be made to borrowers at or below 115% of the area median income (AMI) within the next 12 months.</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0</xdr:col>
      <xdr:colOff>85724</xdr:colOff>
      <xdr:row>0</xdr:row>
      <xdr:rowOff>0</xdr:rowOff>
    </xdr:from>
    <xdr:to>
      <xdr:col>3</xdr:col>
      <xdr:colOff>9525</xdr:colOff>
      <xdr:row>4</xdr:row>
      <xdr:rowOff>180975</xdr:rowOff>
    </xdr:to>
    <xdr:pic>
      <xdr:nvPicPr>
        <xdr:cNvPr id="2" name="Picture 60" descr="FHLBank_BW"/>
        <xdr:cNvPicPr>
          <a:picLocks noChangeAspect="1" noChangeArrowheads="1"/>
        </xdr:cNvPicPr>
      </xdr:nvPicPr>
      <xdr:blipFill>
        <a:blip xmlns:r="http://schemas.openxmlformats.org/officeDocument/2006/relationships" r:embed="rId1" cstate="print"/>
        <a:stretch>
          <a:fillRect/>
        </a:stretch>
      </xdr:blipFill>
      <xdr:spPr bwMode="auto">
        <a:xfrm>
          <a:off x="85724" y="0"/>
          <a:ext cx="1438276" cy="828675"/>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editAs="oneCell">
        <xdr:from>
          <xdr:col>3</xdr:col>
          <xdr:colOff>19050</xdr:colOff>
          <xdr:row>8</xdr:row>
          <xdr:rowOff>142875</xdr:rowOff>
        </xdr:from>
        <xdr:to>
          <xdr:col>11</xdr:col>
          <xdr:colOff>428625</xdr:colOff>
          <xdr:row>10</xdr:row>
          <xdr:rowOff>38100</xdr:rowOff>
        </xdr:to>
        <xdr:sp macro="" textlink="">
          <xdr:nvSpPr>
            <xdr:cNvPr id="13314" name="Check Box 2" hidden="1">
              <a:extLst>
                <a:ext uri="{63B3BB69-23CF-44E3-9099-C40C66FF867C}">
                  <a14:compatExt spid="_x0000_s13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 least 51% of the units have or will have tenants with incomes at or below 115% of the HUD area median income (AMI).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10</xdr:row>
          <xdr:rowOff>152400</xdr:rowOff>
        </xdr:from>
        <xdr:to>
          <xdr:col>11</xdr:col>
          <xdr:colOff>428625</xdr:colOff>
          <xdr:row>12</xdr:row>
          <xdr:rowOff>19050</xdr:rowOff>
        </xdr:to>
        <xdr:sp macro="" textlink="">
          <xdr:nvSpPr>
            <xdr:cNvPr id="13315" name="Check Box 3" hidden="1">
              <a:extLst>
                <a:ext uri="{63B3BB69-23CF-44E3-9099-C40C66FF867C}">
                  <a14:compatExt spid="_x0000_s13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At least 51% of the units have or will have rents affordable to tenants at or below 115% of the HUD area median income (AMI).</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printerSettings" Target="../printerSettings/printerSettings2.bin"/><Relationship Id="rId7" Type="http://schemas.openxmlformats.org/officeDocument/2006/relationships/ctrlProp" Target="../ctrlProps/ctrlProp9.xml"/><Relationship Id="rId2" Type="http://schemas.openxmlformats.org/officeDocument/2006/relationships/hyperlink" Target="https://geomap.ffiec.gov/" TargetMode="External"/><Relationship Id="rId1" Type="http://schemas.openxmlformats.org/officeDocument/2006/relationships/hyperlink" Target="http://www.sba.gov/" TargetMode="External"/><Relationship Id="rId6" Type="http://schemas.openxmlformats.org/officeDocument/2006/relationships/ctrlProp" Target="../ctrlProps/ctrlProp8.xml"/><Relationship Id="rId11" Type="http://schemas.openxmlformats.org/officeDocument/2006/relationships/ctrlProp" Target="../ctrlProps/ctrlProp13.xml"/><Relationship Id="rId5" Type="http://schemas.openxmlformats.org/officeDocument/2006/relationships/vmlDrawing" Target="../drawings/vmlDrawing2.vml"/><Relationship Id="rId10" Type="http://schemas.openxmlformats.org/officeDocument/2006/relationships/ctrlProp" Target="../ctrlProps/ctrlProp12.xml"/><Relationship Id="rId4" Type="http://schemas.openxmlformats.org/officeDocument/2006/relationships/drawing" Target="../drawings/drawing2.xml"/><Relationship Id="rId9"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B1:O75"/>
  <sheetViews>
    <sheetView showGridLines="0" tabSelected="1" zoomScaleNormal="100" zoomScaleSheetLayoutView="75" workbookViewId="0">
      <selection activeCell="D7" sqref="D7:E7"/>
    </sheetView>
  </sheetViews>
  <sheetFormatPr defaultColWidth="9" defaultRowHeight="12.75" x14ac:dyDescent="0.2"/>
  <cols>
    <col min="1" max="1" width="1.125" style="2" customWidth="1"/>
    <col min="2" max="2" width="3.375" style="2" customWidth="1"/>
    <col min="3" max="3" width="22.125" style="2" customWidth="1"/>
    <col min="4" max="4" width="18.75" style="2" customWidth="1"/>
    <col min="5" max="6" width="3.375" style="2" customWidth="1"/>
    <col min="7" max="7" width="19.25" style="2" customWidth="1"/>
    <col min="8" max="8" width="20.5" style="2" customWidth="1"/>
    <col min="9" max="9" width="3.875" style="2" customWidth="1"/>
    <col min="10" max="10" width="3" style="2" customWidth="1"/>
    <col min="11" max="11" width="2.25" style="2" customWidth="1"/>
    <col min="12" max="12" width="9" style="2"/>
    <col min="13" max="15" width="9" style="2" hidden="1" customWidth="1"/>
    <col min="16" max="16" width="9" style="2" customWidth="1"/>
    <col min="17" max="16384" width="9" style="2"/>
  </cols>
  <sheetData>
    <row r="1" spans="2:15" x14ac:dyDescent="0.2">
      <c r="B1" s="24"/>
      <c r="C1" s="24"/>
      <c r="D1" s="27" t="s">
        <v>4</v>
      </c>
      <c r="E1" s="24"/>
      <c r="F1" s="24"/>
      <c r="G1" s="24"/>
      <c r="H1" s="24"/>
      <c r="I1" s="24"/>
      <c r="J1" s="24"/>
    </row>
    <row r="2" spans="2:15" x14ac:dyDescent="0.2">
      <c r="B2" s="24"/>
      <c r="C2" s="24"/>
      <c r="D2" s="24" t="s">
        <v>2</v>
      </c>
      <c r="E2" s="24"/>
      <c r="F2" s="24"/>
      <c r="G2" s="24"/>
      <c r="H2" s="24"/>
      <c r="I2" s="24"/>
      <c r="J2" s="24"/>
    </row>
    <row r="3" spans="2:15" x14ac:dyDescent="0.2">
      <c r="B3" s="24"/>
      <c r="C3" s="24"/>
      <c r="D3" s="24" t="s">
        <v>3</v>
      </c>
      <c r="E3" s="24"/>
      <c r="F3" s="24"/>
      <c r="G3" s="24"/>
      <c r="H3" s="24"/>
      <c r="I3" s="24"/>
      <c r="J3" s="24"/>
    </row>
    <row r="4" spans="2:15" x14ac:dyDescent="0.2">
      <c r="B4" s="24"/>
      <c r="C4" s="24"/>
      <c r="D4" s="24" t="s">
        <v>5</v>
      </c>
      <c r="E4" s="24"/>
      <c r="F4" s="24"/>
      <c r="G4" s="24"/>
      <c r="H4" s="24"/>
      <c r="I4" s="24"/>
      <c r="J4" s="24"/>
    </row>
    <row r="5" spans="2:15" x14ac:dyDescent="0.2">
      <c r="B5" s="24"/>
      <c r="C5" s="24"/>
      <c r="D5" s="24"/>
      <c r="E5" s="24"/>
      <c r="F5" s="24"/>
      <c r="G5" s="24"/>
      <c r="H5" s="24"/>
      <c r="I5" s="24"/>
      <c r="J5" s="24"/>
      <c r="M5" s="2" t="s">
        <v>7</v>
      </c>
      <c r="O5" s="2" t="s">
        <v>8</v>
      </c>
    </row>
    <row r="6" spans="2:15" s="4" customFormat="1" ht="15.75" customHeight="1" x14ac:dyDescent="0.25">
      <c r="B6" s="246" t="s">
        <v>21</v>
      </c>
      <c r="C6" s="246"/>
      <c r="D6" s="26"/>
      <c r="E6" s="26"/>
      <c r="F6" s="26"/>
      <c r="H6" s="26"/>
      <c r="I6" s="26"/>
      <c r="J6" s="26"/>
      <c r="M6" s="2" t="str">
        <f t="shared" ref="M6:M8" si="0">IF($D$8="","",LEFT($D$8,4))</f>
        <v/>
      </c>
      <c r="O6" s="2" t="e">
        <f>CONCATENATE("District_Priority_1_",Project_Year)</f>
        <v>#NAME?</v>
      </c>
    </row>
    <row r="7" spans="2:15" s="4" customFormat="1" ht="10.7" customHeight="1" x14ac:dyDescent="0.2">
      <c r="B7" s="245" t="s">
        <v>10</v>
      </c>
      <c r="C7" s="245"/>
      <c r="D7" s="239"/>
      <c r="E7" s="239"/>
      <c r="F7" s="24"/>
      <c r="G7" s="22" t="s">
        <v>9</v>
      </c>
      <c r="H7" s="239"/>
      <c r="I7" s="239"/>
      <c r="J7" s="24"/>
      <c r="M7" s="2" t="str">
        <f t="shared" si="0"/>
        <v/>
      </c>
      <c r="O7" s="2" t="e">
        <f>CONCATENATE("District_Priority_2_",Project_Year)</f>
        <v>#NAME?</v>
      </c>
    </row>
    <row r="8" spans="2:15" s="4" customFormat="1" ht="10.7" customHeight="1" x14ac:dyDescent="0.2">
      <c r="B8" s="245" t="s">
        <v>11</v>
      </c>
      <c r="C8" s="245"/>
      <c r="D8" s="241"/>
      <c r="E8" s="241"/>
      <c r="F8" s="24"/>
      <c r="G8" s="22" t="s">
        <v>14</v>
      </c>
      <c r="H8" s="240"/>
      <c r="I8" s="240"/>
      <c r="J8" s="24"/>
      <c r="M8" s="2" t="str">
        <f t="shared" si="0"/>
        <v/>
      </c>
      <c r="O8" s="2" t="e">
        <f>CONCATENATE("Community_Stability_",Project_Year)</f>
        <v>#NAME?</v>
      </c>
    </row>
    <row r="9" spans="2:15" s="4" customFormat="1" ht="10.7" customHeight="1" x14ac:dyDescent="0.2">
      <c r="B9" s="245" t="s">
        <v>12</v>
      </c>
      <c r="C9" s="245"/>
      <c r="D9" s="241"/>
      <c r="E9" s="241"/>
      <c r="F9" s="24"/>
      <c r="G9" s="4" t="s">
        <v>180</v>
      </c>
      <c r="H9" s="239"/>
      <c r="I9" s="239"/>
      <c r="J9" s="24"/>
      <c r="M9" s="2"/>
    </row>
    <row r="10" spans="2:15" s="4" customFormat="1" ht="10.7" customHeight="1" x14ac:dyDescent="0.2">
      <c r="B10" s="245" t="s">
        <v>0</v>
      </c>
      <c r="C10" s="245"/>
      <c r="D10" s="241"/>
      <c r="E10" s="241"/>
      <c r="F10" s="24"/>
      <c r="G10" s="209" t="s">
        <v>179</v>
      </c>
      <c r="H10" s="239"/>
      <c r="I10" s="239"/>
      <c r="J10" s="24"/>
    </row>
    <row r="11" spans="2:15" s="4" customFormat="1" ht="10.7" customHeight="1" x14ac:dyDescent="0.2">
      <c r="B11" s="245" t="s">
        <v>13</v>
      </c>
      <c r="C11" s="245"/>
      <c r="D11" s="241"/>
      <c r="E11" s="241"/>
      <c r="F11" s="24"/>
      <c r="G11" s="22" t="s">
        <v>15</v>
      </c>
      <c r="H11" s="239"/>
      <c r="I11" s="239"/>
      <c r="J11" s="24"/>
    </row>
    <row r="12" spans="2:15" s="4" customFormat="1" ht="10.7" customHeight="1" x14ac:dyDescent="0.2">
      <c r="B12" s="26"/>
      <c r="C12" s="26"/>
      <c r="D12" s="26"/>
      <c r="E12" s="26"/>
      <c r="F12" s="26"/>
      <c r="I12" s="26"/>
      <c r="J12" s="26"/>
    </row>
    <row r="13" spans="2:15" s="4" customFormat="1" ht="3.6" customHeight="1" thickBot="1" x14ac:dyDescent="0.25">
      <c r="B13" s="243"/>
      <c r="C13" s="243"/>
      <c r="D13" s="243"/>
      <c r="E13" s="243"/>
      <c r="F13" s="243"/>
      <c r="G13" s="243"/>
      <c r="H13" s="243"/>
      <c r="I13" s="243"/>
      <c r="J13" s="243"/>
    </row>
    <row r="14" spans="2:15" s="4" customFormat="1" ht="3.6" customHeight="1" thickTop="1" x14ac:dyDescent="0.2">
      <c r="B14" s="5"/>
      <c r="C14" s="5"/>
      <c r="D14" s="5"/>
      <c r="E14" s="5"/>
      <c r="F14" s="5"/>
      <c r="G14" s="5"/>
      <c r="H14" s="5"/>
      <c r="I14" s="5"/>
      <c r="J14" s="5"/>
    </row>
    <row r="15" spans="2:15" s="4" customFormat="1" ht="15.75" customHeight="1" x14ac:dyDescent="0.25">
      <c r="B15" s="246" t="s">
        <v>22</v>
      </c>
      <c r="C15" s="246"/>
      <c r="D15" s="26"/>
      <c r="E15" s="26"/>
      <c r="F15" s="26"/>
      <c r="G15" s="256"/>
      <c r="H15" s="256"/>
      <c r="I15" s="26"/>
      <c r="J15" s="26"/>
    </row>
    <row r="16" spans="2:15" s="4" customFormat="1" ht="10.7" customHeight="1" x14ac:dyDescent="0.2">
      <c r="B16" s="245" t="s">
        <v>17</v>
      </c>
      <c r="C16" s="245"/>
      <c r="D16" s="257"/>
      <c r="E16" s="257"/>
      <c r="F16" s="257"/>
      <c r="G16" s="257"/>
      <c r="H16" s="257"/>
      <c r="I16" s="6"/>
      <c r="J16" s="26"/>
    </row>
    <row r="17" spans="2:10" s="4" customFormat="1" ht="10.7" customHeight="1" x14ac:dyDescent="0.2">
      <c r="B17" s="255" t="str">
        <f>IF(D16="Community Development Program","Complete CDP Qualified Financing and CDP Loan tabs.",IF(D16="Community Housing Program (Owner-occupied)","Complete Owner Housing Loans tab.",IF(D16="Community Housing Program (Rental)","Complete Rental Housing Loans tab.",IF(D16="Mixed-use","Complete tabs applicable to project uses.",""))))</f>
        <v/>
      </c>
      <c r="C17" s="255"/>
      <c r="D17" s="255"/>
      <c r="E17" s="255"/>
      <c r="F17" s="255"/>
      <c r="G17" s="255"/>
      <c r="H17" s="255"/>
      <c r="I17" s="6"/>
      <c r="J17" s="26"/>
    </row>
    <row r="18" spans="2:10" s="4" customFormat="1" ht="10.7" customHeight="1" x14ac:dyDescent="0.2">
      <c r="B18" s="260"/>
      <c r="C18" s="260"/>
      <c r="D18" s="205"/>
      <c r="E18" s="205"/>
      <c r="F18" s="205"/>
      <c r="G18" s="205"/>
      <c r="H18" s="205"/>
      <c r="I18" s="6"/>
      <c r="J18" s="204"/>
    </row>
    <row r="19" spans="2:10" s="4" customFormat="1" ht="10.7" customHeight="1" x14ac:dyDescent="0.2">
      <c r="B19" s="29"/>
      <c r="C19" s="29"/>
      <c r="D19" s="29"/>
      <c r="E19" s="29"/>
      <c r="F19" s="29"/>
      <c r="G19" s="29"/>
      <c r="H19" s="29"/>
      <c r="I19" s="6"/>
      <c r="J19" s="28"/>
    </row>
    <row r="20" spans="2:10" s="4" customFormat="1" ht="10.5" customHeight="1" x14ac:dyDescent="0.2">
      <c r="B20" s="245" t="s">
        <v>18</v>
      </c>
      <c r="C20" s="245"/>
      <c r="D20" s="199"/>
      <c r="E20" s="6"/>
      <c r="F20" s="245" t="s">
        <v>19</v>
      </c>
      <c r="G20" s="245"/>
      <c r="H20" s="201"/>
      <c r="I20" s="6"/>
      <c r="J20" s="7"/>
    </row>
    <row r="21" spans="2:10" s="4" customFormat="1" ht="10.5" customHeight="1" x14ac:dyDescent="0.2">
      <c r="B21" s="259" t="s">
        <v>127</v>
      </c>
      <c r="C21" s="259"/>
      <c r="D21" s="200" t="str">
        <f>IF(D20="","",ROUNDDOWN(D20,-2))</f>
        <v/>
      </c>
      <c r="E21" s="6"/>
      <c r="F21" s="176"/>
      <c r="G21" s="176"/>
      <c r="H21" s="179"/>
      <c r="I21" s="6"/>
      <c r="J21" s="7"/>
    </row>
    <row r="22" spans="2:10" s="4" customFormat="1" ht="11.1" customHeight="1" x14ac:dyDescent="0.2">
      <c r="B22" s="255" t="str">
        <f>IF(D20&lt;10000,"Amount requested must be at least $10,000.","")</f>
        <v>Amount requested must be at least $10,000.</v>
      </c>
      <c r="C22" s="255"/>
      <c r="D22" s="255"/>
      <c r="E22" s="6"/>
      <c r="F22" s="258" t="str">
        <f>IF(D16="Community Development Program","Ensure term of advance does not exceed term(s) of underlying loan(s).","")</f>
        <v/>
      </c>
      <c r="G22" s="258"/>
      <c r="H22" s="258"/>
      <c r="I22" s="6"/>
      <c r="J22" s="26"/>
    </row>
    <row r="23" spans="2:10" s="4" customFormat="1" ht="10.7" customHeight="1" x14ac:dyDescent="0.2">
      <c r="B23" s="245"/>
      <c r="C23" s="245"/>
      <c r="D23" s="178"/>
      <c r="E23" s="6"/>
      <c r="F23" s="258"/>
      <c r="G23" s="258"/>
      <c r="H23" s="258"/>
      <c r="I23" s="6"/>
      <c r="J23" s="26"/>
    </row>
    <row r="24" spans="2:10" s="4" customFormat="1" ht="6" customHeight="1" x14ac:dyDescent="0.2">
      <c r="B24" s="176"/>
      <c r="C24" s="176"/>
      <c r="D24" s="178"/>
      <c r="E24" s="6"/>
      <c r="F24" s="177"/>
      <c r="G24" s="177"/>
      <c r="H24" s="177"/>
      <c r="I24" s="6"/>
      <c r="J24" s="130"/>
    </row>
    <row r="25" spans="2:10" s="4" customFormat="1" ht="10.7" customHeight="1" x14ac:dyDescent="0.2">
      <c r="B25" s="245" t="s">
        <v>20</v>
      </c>
      <c r="C25" s="245"/>
      <c r="D25" s="202"/>
      <c r="E25" s="6"/>
      <c r="F25" s="247" t="s">
        <v>29</v>
      </c>
      <c r="G25" s="247"/>
      <c r="H25" s="203"/>
      <c r="I25" s="8"/>
      <c r="J25" s="8"/>
    </row>
    <row r="26" spans="2:10" s="9" customFormat="1" ht="10.7" customHeight="1" x14ac:dyDescent="0.2">
      <c r="B26" s="249" t="str">
        <f>IF(H25="","","Ensure previously originated loans were closed no more than 3 months prior to the CHP/CDP application date.")</f>
        <v/>
      </c>
      <c r="C26" s="249"/>
      <c r="D26" s="249"/>
      <c r="E26" s="249"/>
      <c r="F26" s="249"/>
      <c r="G26" s="249"/>
      <c r="H26" s="249"/>
      <c r="I26" s="249"/>
      <c r="J26" s="249"/>
    </row>
    <row r="27" spans="2:10" s="4" customFormat="1" ht="3.6" customHeight="1" thickBot="1" x14ac:dyDescent="0.25">
      <c r="B27" s="243"/>
      <c r="C27" s="243"/>
      <c r="D27" s="243"/>
      <c r="E27" s="243"/>
      <c r="F27" s="243"/>
      <c r="G27" s="243"/>
      <c r="H27" s="243"/>
      <c r="I27" s="243"/>
      <c r="J27" s="243"/>
    </row>
    <row r="28" spans="2:10" s="4" customFormat="1" ht="3.6" customHeight="1" thickTop="1" x14ac:dyDescent="0.2">
      <c r="B28" s="5"/>
      <c r="C28" s="5"/>
      <c r="D28" s="5"/>
      <c r="E28" s="5"/>
      <c r="F28" s="5"/>
      <c r="G28" s="5"/>
      <c r="H28" s="5"/>
      <c r="I28" s="5"/>
      <c r="J28" s="5"/>
    </row>
    <row r="29" spans="2:10" s="4" customFormat="1" ht="15" customHeight="1" x14ac:dyDescent="0.25">
      <c r="B29" s="246" t="s">
        <v>132</v>
      </c>
      <c r="C29" s="246"/>
      <c r="D29" s="13"/>
      <c r="E29" s="13"/>
      <c r="F29" s="13"/>
      <c r="G29" s="21"/>
      <c r="H29" s="13"/>
      <c r="I29" s="26"/>
      <c r="J29" s="26"/>
    </row>
    <row r="30" spans="2:10" s="4" customFormat="1" ht="10.7" customHeight="1" x14ac:dyDescent="0.2">
      <c r="B30" s="245" t="s">
        <v>133</v>
      </c>
      <c r="C30" s="245"/>
      <c r="D30" s="245"/>
      <c r="E30" s="250"/>
      <c r="F30" s="250"/>
      <c r="G30" s="251" t="str">
        <f>IF(E30="","",IF(E30="Yes","Enter member city/state/ZIP/county",""))</f>
        <v/>
      </c>
      <c r="H30" s="251"/>
      <c r="I30" s="251"/>
      <c r="J30" s="130"/>
    </row>
    <row r="31" spans="2:10" s="4" customFormat="1" ht="10.7" customHeight="1" x14ac:dyDescent="0.2">
      <c r="B31" s="248" t="s">
        <v>24</v>
      </c>
      <c r="C31" s="248"/>
      <c r="D31" s="252"/>
      <c r="E31" s="252"/>
      <c r="F31" s="252"/>
      <c r="G31" s="252"/>
      <c r="H31" s="252"/>
      <c r="I31" s="252"/>
      <c r="J31" s="26"/>
    </row>
    <row r="32" spans="2:10" s="4" customFormat="1" ht="10.7" customHeight="1" x14ac:dyDescent="0.2">
      <c r="B32" s="248" t="s">
        <v>0</v>
      </c>
      <c r="C32" s="248"/>
      <c r="D32" s="222"/>
      <c r="E32" s="222"/>
      <c r="F32" s="222"/>
      <c r="G32" s="222"/>
      <c r="H32" s="222"/>
      <c r="I32" s="222"/>
      <c r="J32" s="204"/>
    </row>
    <row r="33" spans="2:10" s="4" customFormat="1" ht="10.7" customHeight="1" x14ac:dyDescent="0.2">
      <c r="B33" s="248" t="s">
        <v>13</v>
      </c>
      <c r="C33" s="248"/>
      <c r="D33" s="253"/>
      <c r="E33" s="253"/>
      <c r="F33" s="253"/>
      <c r="G33" s="253"/>
      <c r="H33" s="253"/>
      <c r="I33" s="253"/>
      <c r="J33" s="26"/>
    </row>
    <row r="34" spans="2:10" s="4" customFormat="1" ht="10.7" customHeight="1" x14ac:dyDescent="0.2">
      <c r="B34" s="247" t="s">
        <v>25</v>
      </c>
      <c r="C34" s="247"/>
      <c r="D34" s="253"/>
      <c r="E34" s="253"/>
      <c r="F34" s="253"/>
      <c r="G34" s="22" t="s">
        <v>23</v>
      </c>
      <c r="H34" s="254"/>
      <c r="I34" s="254"/>
      <c r="J34" s="26"/>
    </row>
    <row r="35" spans="2:10" s="20" customFormat="1" ht="10.7" customHeight="1" x14ac:dyDescent="0.2">
      <c r="B35" s="247"/>
      <c r="C35" s="247"/>
      <c r="D35" s="141"/>
      <c r="E35" s="133"/>
      <c r="F35" s="133"/>
      <c r="G35" s="22" t="s">
        <v>26</v>
      </c>
      <c r="H35" s="242"/>
      <c r="I35" s="242"/>
      <c r="J35" s="13"/>
    </row>
    <row r="36" spans="2:10" s="4" customFormat="1" ht="10.7" customHeight="1" x14ac:dyDescent="0.2">
      <c r="B36" s="13"/>
      <c r="C36" s="13"/>
      <c r="D36" s="244"/>
      <c r="E36" s="244"/>
      <c r="F36" s="244"/>
      <c r="G36" s="244"/>
      <c r="H36" s="244"/>
      <c r="I36" s="26"/>
      <c r="J36" s="26"/>
    </row>
    <row r="37" spans="2:10" s="4" customFormat="1" ht="3.6" customHeight="1" thickBot="1" x14ac:dyDescent="0.25">
      <c r="B37" s="243"/>
      <c r="C37" s="243"/>
      <c r="D37" s="243"/>
      <c r="E37" s="243"/>
      <c r="F37" s="243"/>
      <c r="G37" s="243"/>
      <c r="H37" s="243"/>
      <c r="I37" s="243"/>
      <c r="J37" s="243"/>
    </row>
    <row r="38" spans="2:10" s="4" customFormat="1" ht="3.6" customHeight="1" thickTop="1" x14ac:dyDescent="0.2">
      <c r="B38" s="5"/>
      <c r="C38" s="5"/>
      <c r="D38" s="5"/>
      <c r="E38" s="5"/>
      <c r="F38" s="5"/>
      <c r="G38" s="5"/>
      <c r="H38" s="5"/>
      <c r="I38" s="5"/>
      <c r="J38" s="5"/>
    </row>
    <row r="39" spans="2:10" s="4" customFormat="1" ht="2.85" customHeight="1" x14ac:dyDescent="0.2">
      <c r="B39" s="26"/>
      <c r="C39" s="26"/>
      <c r="D39" s="26"/>
      <c r="E39" s="11"/>
      <c r="F39" s="26"/>
      <c r="G39" s="12"/>
      <c r="H39" s="6"/>
      <c r="I39" s="11"/>
      <c r="J39" s="26"/>
    </row>
    <row r="40" spans="2:10" s="4" customFormat="1" ht="2.85" customHeight="1" x14ac:dyDescent="0.2">
      <c r="B40" s="26"/>
      <c r="C40" s="26"/>
      <c r="D40" s="26"/>
      <c r="E40" s="11"/>
      <c r="F40" s="26"/>
      <c r="G40" s="26"/>
      <c r="H40" s="261"/>
      <c r="I40" s="262"/>
      <c r="J40" s="26"/>
    </row>
    <row r="41" spans="2:10" s="4" customFormat="1" ht="15" customHeight="1" x14ac:dyDescent="0.25">
      <c r="B41" s="264" t="s">
        <v>128</v>
      </c>
      <c r="C41" s="264"/>
      <c r="D41" s="264"/>
      <c r="E41" s="265" t="str">
        <f>IF(E30="","",IF(E30="yes","Complete CDP Loans tab.",""))</f>
        <v/>
      </c>
      <c r="F41" s="265"/>
      <c r="G41" s="265"/>
      <c r="H41" s="265"/>
      <c r="I41" s="265"/>
      <c r="J41" s="13"/>
    </row>
    <row r="42" spans="2:10" s="4" customFormat="1" ht="10.7" customHeight="1" x14ac:dyDescent="0.2">
      <c r="B42" s="248" t="s">
        <v>24</v>
      </c>
      <c r="C42" s="248"/>
      <c r="D42" s="263"/>
      <c r="E42" s="263"/>
      <c r="F42" s="263"/>
      <c r="G42" s="263"/>
      <c r="H42" s="263"/>
      <c r="I42" s="263"/>
      <c r="J42" s="23"/>
    </row>
    <row r="43" spans="2:10" s="4" customFormat="1" ht="10.7" customHeight="1" x14ac:dyDescent="0.2">
      <c r="B43" s="248" t="s">
        <v>27</v>
      </c>
      <c r="C43" s="248"/>
      <c r="D43" s="239"/>
      <c r="E43" s="239"/>
      <c r="F43" s="239"/>
      <c r="G43" s="239"/>
      <c r="H43" s="239"/>
      <c r="I43" s="239"/>
      <c r="J43" s="23"/>
    </row>
    <row r="44" spans="2:10" s="4" customFormat="1" ht="10.7" customHeight="1" x14ac:dyDescent="0.2">
      <c r="B44" s="238" t="s">
        <v>16</v>
      </c>
      <c r="C44" s="238"/>
      <c r="D44" s="241"/>
      <c r="E44" s="241"/>
      <c r="F44" s="241"/>
      <c r="G44" s="241"/>
      <c r="H44" s="241"/>
      <c r="I44" s="241"/>
      <c r="J44" s="23"/>
    </row>
    <row r="45" spans="2:10" s="4" customFormat="1" ht="10.7" customHeight="1" x14ac:dyDescent="0.2">
      <c r="B45" s="238" t="s">
        <v>0</v>
      </c>
      <c r="C45" s="238"/>
      <c r="D45" s="220"/>
      <c r="E45" s="220"/>
      <c r="F45" s="220"/>
      <c r="G45" s="220"/>
      <c r="H45" s="220"/>
      <c r="I45" s="220"/>
      <c r="J45" s="221"/>
    </row>
    <row r="46" spans="2:10" s="4" customFormat="1" ht="10.7" customHeight="1" x14ac:dyDescent="0.2">
      <c r="B46" s="277" t="s">
        <v>13</v>
      </c>
      <c r="C46" s="277"/>
      <c r="D46" s="241"/>
      <c r="E46" s="241"/>
      <c r="F46" s="241"/>
      <c r="G46" s="241"/>
      <c r="H46" s="241"/>
      <c r="I46" s="241"/>
      <c r="J46" s="23"/>
    </row>
    <row r="47" spans="2:10" s="4" customFormat="1" ht="10.7" customHeight="1" x14ac:dyDescent="0.2">
      <c r="B47" s="131"/>
      <c r="C47" s="131"/>
      <c r="D47" s="142"/>
      <c r="E47" s="142"/>
      <c r="F47" s="142"/>
      <c r="G47" s="142"/>
      <c r="H47" s="142"/>
      <c r="I47" s="142"/>
      <c r="J47" s="132"/>
    </row>
    <row r="48" spans="2:10" s="4" customFormat="1" ht="10.7" customHeight="1" x14ac:dyDescent="0.2">
      <c r="B48" s="267" t="s">
        <v>177</v>
      </c>
      <c r="C48" s="267"/>
      <c r="D48" s="267"/>
      <c r="E48" s="267"/>
      <c r="F48" s="267"/>
      <c r="G48" s="267"/>
      <c r="H48" s="267"/>
      <c r="I48" s="267"/>
      <c r="J48" s="23"/>
    </row>
    <row r="49" spans="2:10" s="4" customFormat="1" ht="10.7" customHeight="1" x14ac:dyDescent="0.2">
      <c r="B49" s="268"/>
      <c r="C49" s="269"/>
      <c r="D49" s="269"/>
      <c r="E49" s="269"/>
      <c r="F49" s="269"/>
      <c r="G49" s="269"/>
      <c r="H49" s="269"/>
      <c r="I49" s="270"/>
      <c r="J49" s="23"/>
    </row>
    <row r="50" spans="2:10" s="4" customFormat="1" ht="10.7" customHeight="1" x14ac:dyDescent="0.2">
      <c r="B50" s="271"/>
      <c r="C50" s="272"/>
      <c r="D50" s="272"/>
      <c r="E50" s="272"/>
      <c r="F50" s="272"/>
      <c r="G50" s="272"/>
      <c r="H50" s="272"/>
      <c r="I50" s="273"/>
      <c r="J50" s="23"/>
    </row>
    <row r="51" spans="2:10" s="4" customFormat="1" ht="10.7" customHeight="1" x14ac:dyDescent="0.2">
      <c r="B51" s="271"/>
      <c r="C51" s="272"/>
      <c r="D51" s="272"/>
      <c r="E51" s="272"/>
      <c r="F51" s="272"/>
      <c r="G51" s="272"/>
      <c r="H51" s="272"/>
      <c r="I51" s="273"/>
      <c r="J51" s="23"/>
    </row>
    <row r="52" spans="2:10" s="4" customFormat="1" ht="10.7" customHeight="1" x14ac:dyDescent="0.2">
      <c r="B52" s="271"/>
      <c r="C52" s="272"/>
      <c r="D52" s="272"/>
      <c r="E52" s="272"/>
      <c r="F52" s="272"/>
      <c r="G52" s="272"/>
      <c r="H52" s="272"/>
      <c r="I52" s="273"/>
      <c r="J52" s="23"/>
    </row>
    <row r="53" spans="2:10" s="4" customFormat="1" ht="10.7" customHeight="1" x14ac:dyDescent="0.2">
      <c r="B53" s="274"/>
      <c r="C53" s="275"/>
      <c r="D53" s="275"/>
      <c r="E53" s="275"/>
      <c r="F53" s="275"/>
      <c r="G53" s="275"/>
      <c r="H53" s="275"/>
      <c r="I53" s="276"/>
      <c r="J53" s="23"/>
    </row>
    <row r="54" spans="2:10" s="4" customFormat="1" ht="3.6" customHeight="1" x14ac:dyDescent="0.2">
      <c r="B54" s="10"/>
      <c r="C54" s="10"/>
      <c r="D54" s="10"/>
      <c r="E54" s="10"/>
      <c r="F54" s="13"/>
      <c r="G54" s="13"/>
      <c r="H54" s="13"/>
      <c r="I54" s="25"/>
      <c r="J54" s="13"/>
    </row>
    <row r="55" spans="2:10" s="4" customFormat="1" ht="2.85" customHeight="1" thickBot="1" x14ac:dyDescent="0.25">
      <c r="B55" s="278"/>
      <c r="C55" s="278"/>
      <c r="D55" s="278"/>
      <c r="E55" s="278"/>
      <c r="F55" s="278"/>
      <c r="G55" s="278"/>
      <c r="H55" s="278"/>
      <c r="I55" s="278"/>
      <c r="J55" s="278"/>
    </row>
    <row r="56" spans="2:10" s="9" customFormat="1" ht="2.85" customHeight="1" thickTop="1" x14ac:dyDescent="0.2">
      <c r="B56" s="10"/>
      <c r="C56" s="10"/>
      <c r="D56" s="10"/>
      <c r="E56" s="10"/>
      <c r="F56" s="10"/>
      <c r="G56" s="10"/>
      <c r="H56" s="10"/>
      <c r="I56" s="10"/>
      <c r="J56" s="10"/>
    </row>
    <row r="57" spans="2:10" s="31" customFormat="1" ht="15" customHeight="1" x14ac:dyDescent="0.25">
      <c r="B57" s="246" t="s">
        <v>28</v>
      </c>
      <c r="C57" s="246"/>
      <c r="D57" s="246"/>
      <c r="E57" s="246"/>
      <c r="F57" s="246"/>
      <c r="G57" s="246"/>
      <c r="H57" s="246"/>
      <c r="I57" s="246"/>
      <c r="J57" s="246"/>
    </row>
    <row r="58" spans="2:10" s="4" customFormat="1" ht="10.7" customHeight="1" x14ac:dyDescent="0.2">
      <c r="B58" s="277"/>
      <c r="C58" s="277"/>
      <c r="D58" s="277"/>
      <c r="E58" s="277"/>
      <c r="F58" s="277"/>
      <c r="G58" s="277"/>
      <c r="H58" s="277"/>
      <c r="I58" s="277"/>
      <c r="J58" s="22"/>
    </row>
    <row r="59" spans="2:10" s="4" customFormat="1" ht="10.7" customHeight="1" x14ac:dyDescent="0.2">
      <c r="B59" s="277"/>
      <c r="C59" s="277"/>
      <c r="D59" s="277"/>
      <c r="E59" s="277"/>
      <c r="F59" s="277"/>
      <c r="G59" s="277"/>
      <c r="H59" s="277"/>
      <c r="I59" s="277"/>
      <c r="J59" s="22"/>
    </row>
    <row r="60" spans="2:10" s="4" customFormat="1" ht="10.7" customHeight="1" x14ac:dyDescent="0.2">
      <c r="B60" s="248"/>
      <c r="C60" s="248"/>
      <c r="D60" s="248"/>
      <c r="E60" s="248"/>
      <c r="F60" s="248"/>
      <c r="G60" s="248"/>
      <c r="H60" s="248"/>
      <c r="I60" s="248"/>
      <c r="J60" s="248"/>
    </row>
    <row r="61" spans="2:10" s="4" customFormat="1" ht="10.7" customHeight="1" x14ac:dyDescent="0.2">
      <c r="B61" s="277"/>
      <c r="C61" s="277"/>
      <c r="D61" s="277"/>
      <c r="E61" s="277"/>
      <c r="F61" s="277"/>
      <c r="G61" s="277"/>
      <c r="H61" s="277"/>
      <c r="I61" s="277"/>
      <c r="J61" s="22"/>
    </row>
    <row r="62" spans="2:10" s="4" customFormat="1" ht="10.7" customHeight="1" x14ac:dyDescent="0.2">
      <c r="B62" s="277"/>
      <c r="C62" s="277"/>
      <c r="D62" s="277"/>
      <c r="E62" s="277"/>
      <c r="F62" s="277"/>
      <c r="G62" s="277"/>
      <c r="H62" s="277"/>
      <c r="I62" s="277"/>
      <c r="J62" s="22"/>
    </row>
    <row r="63" spans="2:10" s="4" customFormat="1" ht="10.7" customHeight="1" x14ac:dyDescent="0.2">
      <c r="B63" s="277"/>
      <c r="C63" s="277"/>
      <c r="D63" s="277"/>
      <c r="E63" s="277"/>
      <c r="F63" s="277"/>
      <c r="G63" s="277"/>
      <c r="H63" s="277"/>
      <c r="I63" s="277"/>
      <c r="J63" s="22"/>
    </row>
    <row r="64" spans="2:10" s="4" customFormat="1" ht="10.7" customHeight="1" x14ac:dyDescent="0.2">
      <c r="B64" s="277"/>
      <c r="C64" s="277"/>
      <c r="D64" s="277"/>
      <c r="E64" s="277"/>
      <c r="F64" s="277"/>
      <c r="G64" s="277"/>
      <c r="H64" s="277"/>
      <c r="I64" s="277"/>
      <c r="J64" s="22"/>
    </row>
    <row r="65" spans="2:10" s="4" customFormat="1" ht="11.25" x14ac:dyDescent="0.2"/>
    <row r="66" spans="2:10" s="4" customFormat="1" ht="11.25" x14ac:dyDescent="0.2"/>
    <row r="67" spans="2:10" s="4" customFormat="1" ht="11.1" customHeight="1" x14ac:dyDescent="0.25">
      <c r="B67" s="69" t="s">
        <v>115</v>
      </c>
      <c r="C67" s="68"/>
      <c r="D67" s="68"/>
      <c r="E67" s="68"/>
      <c r="F67" s="68"/>
      <c r="G67" s="68"/>
      <c r="H67" s="68"/>
    </row>
    <row r="68" spans="2:10" s="4" customFormat="1" ht="10.7" customHeight="1" x14ac:dyDescent="0.2"/>
    <row r="69" spans="2:10" s="4" customFormat="1" ht="10.7" customHeight="1" x14ac:dyDescent="0.2">
      <c r="B69" s="266"/>
      <c r="C69" s="266"/>
      <c r="D69" s="266"/>
      <c r="E69" s="266"/>
      <c r="F69" s="266"/>
      <c r="G69" s="13"/>
      <c r="H69" s="15"/>
      <c r="I69" s="26"/>
      <c r="J69" s="26"/>
    </row>
    <row r="70" spans="2:10" s="4" customFormat="1" ht="10.7" customHeight="1" x14ac:dyDescent="0.2">
      <c r="B70" s="16" t="s">
        <v>114</v>
      </c>
      <c r="C70" s="16"/>
      <c r="D70" s="16"/>
      <c r="E70" s="16"/>
      <c r="F70" s="16"/>
      <c r="G70" s="16"/>
      <c r="H70" s="13" t="s">
        <v>1</v>
      </c>
      <c r="I70" s="26"/>
      <c r="J70" s="26"/>
    </row>
    <row r="71" spans="2:10" s="4" customFormat="1" ht="10.7" customHeight="1" x14ac:dyDescent="0.2">
      <c r="B71" s="13"/>
      <c r="C71" s="13"/>
      <c r="D71" s="13"/>
      <c r="E71" s="13"/>
      <c r="F71" s="13"/>
      <c r="G71" s="13"/>
      <c r="H71" s="13"/>
      <c r="I71" s="26"/>
      <c r="J71" s="26"/>
    </row>
    <row r="72" spans="2:10" s="4" customFormat="1" ht="10.7" customHeight="1" x14ac:dyDescent="0.2">
      <c r="B72" s="14" t="s">
        <v>6</v>
      </c>
      <c r="C72" s="14"/>
      <c r="D72" s="266"/>
      <c r="E72" s="266"/>
      <c r="F72" s="266"/>
      <c r="G72" s="266"/>
      <c r="H72" s="266"/>
      <c r="I72" s="26"/>
      <c r="J72" s="26"/>
    </row>
    <row r="73" spans="2:10" ht="8.1" customHeight="1" x14ac:dyDescent="0.2">
      <c r="B73" s="17"/>
      <c r="C73" s="17"/>
      <c r="D73" s="18"/>
      <c r="E73" s="3"/>
      <c r="F73" s="3"/>
      <c r="G73" s="3"/>
      <c r="H73" s="3"/>
      <c r="I73" s="3"/>
      <c r="J73" s="3"/>
    </row>
    <row r="74" spans="2:10" ht="12.75" customHeight="1" x14ac:dyDescent="0.25">
      <c r="B74" s="211" t="s">
        <v>189</v>
      </c>
      <c r="C74" s="211"/>
      <c r="D74" s="211"/>
      <c r="E74" s="211"/>
      <c r="F74" s="211"/>
      <c r="G74" s="211"/>
      <c r="H74" s="211"/>
      <c r="I74" s="211"/>
      <c r="J74" s="211"/>
    </row>
    <row r="75" spans="2:10" ht="10.7" customHeight="1" x14ac:dyDescent="0.2">
      <c r="B75" s="1"/>
      <c r="C75" s="1"/>
      <c r="D75" s="1"/>
      <c r="E75" s="1"/>
      <c r="F75" s="1"/>
      <c r="G75" s="1"/>
      <c r="H75" s="1"/>
      <c r="I75" s="1"/>
      <c r="J75" s="1"/>
    </row>
  </sheetData>
  <sheetProtection algorithmName="SHA-512" hashValue="kda2NTxUDsguOfXsMB63HoW78Q8/65jIcUkSJQvGd6jjniQnmRLk64CS41GAAcK0aN4+3a9PFNidZDBhS61q4w==" saltValue="OVhBHRLKEh7Z5pY0Tw4wrQ==" spinCount="100000" sheet="1" objects="1" scenarios="1" selectLockedCells="1"/>
  <mergeCells count="74">
    <mergeCell ref="D72:H72"/>
    <mergeCell ref="B48:I48"/>
    <mergeCell ref="B49:I53"/>
    <mergeCell ref="B46:C46"/>
    <mergeCell ref="D46:I46"/>
    <mergeCell ref="B61:I61"/>
    <mergeCell ref="B62:I62"/>
    <mergeCell ref="B63:I63"/>
    <mergeCell ref="B64:I64"/>
    <mergeCell ref="B69:F69"/>
    <mergeCell ref="B55:J55"/>
    <mergeCell ref="B57:J57"/>
    <mergeCell ref="B58:I58"/>
    <mergeCell ref="B59:I59"/>
    <mergeCell ref="B60:J60"/>
    <mergeCell ref="B43:C43"/>
    <mergeCell ref="D43:I43"/>
    <mergeCell ref="B44:C44"/>
    <mergeCell ref="D44:I44"/>
    <mergeCell ref="H40:I40"/>
    <mergeCell ref="D42:I42"/>
    <mergeCell ref="B42:C42"/>
    <mergeCell ref="B41:D41"/>
    <mergeCell ref="E41:I41"/>
    <mergeCell ref="B13:J13"/>
    <mergeCell ref="B27:J27"/>
    <mergeCell ref="B22:D22"/>
    <mergeCell ref="G15:H15"/>
    <mergeCell ref="D16:H16"/>
    <mergeCell ref="B17:H17"/>
    <mergeCell ref="F25:G25"/>
    <mergeCell ref="F20:G20"/>
    <mergeCell ref="B23:C23"/>
    <mergeCell ref="B25:C25"/>
    <mergeCell ref="F22:H23"/>
    <mergeCell ref="B21:C21"/>
    <mergeCell ref="B18:C18"/>
    <mergeCell ref="B16:C16"/>
    <mergeCell ref="B20:C20"/>
    <mergeCell ref="B35:C35"/>
    <mergeCell ref="B29:C29"/>
    <mergeCell ref="B31:C31"/>
    <mergeCell ref="B26:J26"/>
    <mergeCell ref="B30:D30"/>
    <mergeCell ref="E30:F30"/>
    <mergeCell ref="G30:I30"/>
    <mergeCell ref="B33:C33"/>
    <mergeCell ref="B34:C34"/>
    <mergeCell ref="D31:I31"/>
    <mergeCell ref="D33:I33"/>
    <mergeCell ref="H34:I34"/>
    <mergeCell ref="D34:F34"/>
    <mergeCell ref="B32:C32"/>
    <mergeCell ref="B6:C6"/>
    <mergeCell ref="B7:C7"/>
    <mergeCell ref="B8:C8"/>
    <mergeCell ref="B9:C9"/>
    <mergeCell ref="B10:C10"/>
    <mergeCell ref="B45:C45"/>
    <mergeCell ref="H7:I7"/>
    <mergeCell ref="H8:I8"/>
    <mergeCell ref="H9:I9"/>
    <mergeCell ref="H10:I10"/>
    <mergeCell ref="H11:I11"/>
    <mergeCell ref="D7:E7"/>
    <mergeCell ref="D8:E8"/>
    <mergeCell ref="D9:E9"/>
    <mergeCell ref="D10:E10"/>
    <mergeCell ref="D11:E11"/>
    <mergeCell ref="H35:I35"/>
    <mergeCell ref="B37:J37"/>
    <mergeCell ref="D36:H36"/>
    <mergeCell ref="B11:C11"/>
    <mergeCell ref="B15:C15"/>
  </mergeCells>
  <conditionalFormatting sqref="D8">
    <cfRule type="expression" dxfId="51" priority="141">
      <formula>$D$8=""</formula>
    </cfRule>
  </conditionalFormatting>
  <conditionalFormatting sqref="D9">
    <cfRule type="expression" dxfId="50" priority="140">
      <formula>$D$9=""</formula>
    </cfRule>
  </conditionalFormatting>
  <conditionalFormatting sqref="D11">
    <cfRule type="expression" dxfId="49" priority="138">
      <formula>$D$11=""</formula>
    </cfRule>
  </conditionalFormatting>
  <conditionalFormatting sqref="D20">
    <cfRule type="expression" dxfId="48" priority="133">
      <formula>$D$20=""</formula>
    </cfRule>
  </conditionalFormatting>
  <conditionalFormatting sqref="H20">
    <cfRule type="expression" dxfId="47" priority="131">
      <formula>$H$20=""</formula>
    </cfRule>
  </conditionalFormatting>
  <conditionalFormatting sqref="D25">
    <cfRule type="expression" dxfId="46" priority="128">
      <formula>$D$25=""</formula>
    </cfRule>
  </conditionalFormatting>
  <conditionalFormatting sqref="D72:H72">
    <cfRule type="expression" dxfId="45" priority="73">
      <formula>$D$72=""</formula>
    </cfRule>
  </conditionalFormatting>
  <conditionalFormatting sqref="H69">
    <cfRule type="expression" dxfId="44" priority="71">
      <formula>$H$69=""</formula>
    </cfRule>
  </conditionalFormatting>
  <conditionalFormatting sqref="D10">
    <cfRule type="containsBlanks" dxfId="43" priority="46">
      <formula>LEN(TRIM(D10))=0</formula>
    </cfRule>
  </conditionalFormatting>
  <conditionalFormatting sqref="D7">
    <cfRule type="expression" dxfId="42" priority="66">
      <formula>$D$7=""</formula>
    </cfRule>
  </conditionalFormatting>
  <conditionalFormatting sqref="B22:D22">
    <cfRule type="expression" dxfId="41" priority="50">
      <formula>$D$20=""</formula>
    </cfRule>
  </conditionalFormatting>
  <conditionalFormatting sqref="E30:F30 H7:I11 H25 D31:I33 D34:F34 H34:I35 D42:I46 B49:I53 D16:H16">
    <cfRule type="containsBlanks" dxfId="40" priority="18">
      <formula>LEN(TRIM(B7))=0</formula>
    </cfRule>
  </conditionalFormatting>
  <dataValidations count="6">
    <dataValidation type="list" allowBlank="1" showInputMessage="1" showErrorMessage="1" sqref="H35:I35">
      <formula1>"Rural,Urban"</formula1>
    </dataValidation>
    <dataValidation allowBlank="1" showInputMessage="1" showErrorMessage="1" prompt="Estimated date loan will be originated." sqref="H25"/>
    <dataValidation allowBlank="1" showInputMessage="1" showErrorMessage="1" prompt="Estimated date advance will be taken." sqref="D25"/>
    <dataValidation type="list" allowBlank="1" showInputMessage="1" showErrorMessage="1" sqref="D16:H16">
      <formula1>Advance_Type</formula1>
    </dataValidation>
    <dataValidation type="whole" allowBlank="1" showInputMessage="1" showErrorMessage="1" prompt="Enter term in whole months." sqref="H20">
      <formula1>0</formula1>
      <formula2>480</formula2>
    </dataValidation>
    <dataValidation type="list" allowBlank="1" showInputMessage="1" showErrorMessage="1" sqref="E30:F30">
      <formula1>"Yes,No"</formula1>
    </dataValidation>
  </dataValidations>
  <pageMargins left="0.25" right="0.25" top="0.27" bottom="0.17" header="0.17" footer="0.17"/>
  <pageSetup scale="9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45" r:id="rId4" name="Check Box 21">
              <controlPr locked="0" defaultSize="0" autoFill="0" autoLine="0" autoPict="0">
                <anchor moveWithCells="1">
                  <from>
                    <xdr:col>1</xdr:col>
                    <xdr:colOff>19050</xdr:colOff>
                    <xdr:row>57</xdr:row>
                    <xdr:rowOff>57150</xdr:rowOff>
                  </from>
                  <to>
                    <xdr:col>10</xdr:col>
                    <xdr:colOff>57150</xdr:colOff>
                    <xdr:row>59</xdr:row>
                    <xdr:rowOff>9525</xdr:rowOff>
                  </to>
                </anchor>
              </controlPr>
            </control>
          </mc:Choice>
        </mc:AlternateContent>
        <mc:AlternateContent xmlns:mc="http://schemas.openxmlformats.org/markup-compatibility/2006">
          <mc:Choice Requires="x14">
            <control shapeId="1046" r:id="rId5" name="Check Box 22">
              <controlPr defaultSize="0" autoFill="0" autoLine="0" autoPict="0">
                <anchor moveWithCells="1">
                  <from>
                    <xdr:col>1</xdr:col>
                    <xdr:colOff>19050</xdr:colOff>
                    <xdr:row>58</xdr:row>
                    <xdr:rowOff>95250</xdr:rowOff>
                  </from>
                  <to>
                    <xdr:col>10</xdr:col>
                    <xdr:colOff>57150</xdr:colOff>
                    <xdr:row>60</xdr:row>
                    <xdr:rowOff>47625</xdr:rowOff>
                  </to>
                </anchor>
              </controlPr>
            </control>
          </mc:Choice>
        </mc:AlternateContent>
        <mc:AlternateContent xmlns:mc="http://schemas.openxmlformats.org/markup-compatibility/2006">
          <mc:Choice Requires="x14">
            <control shapeId="1047" r:id="rId6" name="Check Box 23">
              <controlPr defaultSize="0" autoFill="0" autoLine="0" autoPict="0">
                <anchor moveWithCells="1">
                  <from>
                    <xdr:col>1</xdr:col>
                    <xdr:colOff>19050</xdr:colOff>
                    <xdr:row>60</xdr:row>
                    <xdr:rowOff>0</xdr:rowOff>
                  </from>
                  <to>
                    <xdr:col>10</xdr:col>
                    <xdr:colOff>57150</xdr:colOff>
                    <xdr:row>61</xdr:row>
                    <xdr:rowOff>85725</xdr:rowOff>
                  </to>
                </anchor>
              </controlPr>
            </control>
          </mc:Choice>
        </mc:AlternateContent>
        <mc:AlternateContent xmlns:mc="http://schemas.openxmlformats.org/markup-compatibility/2006">
          <mc:Choice Requires="x14">
            <control shapeId="1048" r:id="rId7" name="Check Box 24">
              <controlPr defaultSize="0" autoFill="0" autoLine="0" autoPict="0">
                <anchor moveWithCells="1">
                  <from>
                    <xdr:col>1</xdr:col>
                    <xdr:colOff>19050</xdr:colOff>
                    <xdr:row>61</xdr:row>
                    <xdr:rowOff>0</xdr:rowOff>
                  </from>
                  <to>
                    <xdr:col>10</xdr:col>
                    <xdr:colOff>133350</xdr:colOff>
                    <xdr:row>63</xdr:row>
                    <xdr:rowOff>47625</xdr:rowOff>
                  </to>
                </anchor>
              </controlPr>
            </control>
          </mc:Choice>
        </mc:AlternateContent>
        <mc:AlternateContent xmlns:mc="http://schemas.openxmlformats.org/markup-compatibility/2006">
          <mc:Choice Requires="x14">
            <control shapeId="1049" r:id="rId8" name="Check Box 25">
              <controlPr defaultSize="0" autoFill="0" autoLine="0" autoPict="0">
                <anchor moveWithCells="1">
                  <from>
                    <xdr:col>1</xdr:col>
                    <xdr:colOff>19050</xdr:colOff>
                    <xdr:row>62</xdr:row>
                    <xdr:rowOff>95250</xdr:rowOff>
                  </from>
                  <to>
                    <xdr:col>10</xdr:col>
                    <xdr:colOff>57150</xdr:colOff>
                    <xdr:row>64</xdr:row>
                    <xdr:rowOff>47625</xdr:rowOff>
                  </to>
                </anchor>
              </controlPr>
            </control>
          </mc:Choice>
        </mc:AlternateContent>
        <mc:AlternateContent xmlns:mc="http://schemas.openxmlformats.org/markup-compatibility/2006">
          <mc:Choice Requires="x14">
            <control shapeId="1050" r:id="rId9" name="Check Box 26">
              <controlPr defaultSize="0" autoFill="0" autoLine="0" autoPict="0">
                <anchor moveWithCells="1">
                  <from>
                    <xdr:col>1</xdr:col>
                    <xdr:colOff>19050</xdr:colOff>
                    <xdr:row>16</xdr:row>
                    <xdr:rowOff>114300</xdr:rowOff>
                  </from>
                  <to>
                    <xdr:col>8</xdr:col>
                    <xdr:colOff>66675</xdr:colOff>
                    <xdr:row>18</xdr:row>
                    <xdr:rowOff>66675</xdr:rowOff>
                  </to>
                </anchor>
              </controlPr>
            </control>
          </mc:Choice>
        </mc:AlternateContent>
        <mc:AlternateContent xmlns:mc="http://schemas.openxmlformats.org/markup-compatibility/2006">
          <mc:Choice Requires="x14">
            <control shapeId="1051" r:id="rId10" name="Check Box 27">
              <controlPr defaultSize="0" autoFill="0" autoLine="0" autoPict="0">
                <anchor moveWithCells="1">
                  <from>
                    <xdr:col>1</xdr:col>
                    <xdr:colOff>19050</xdr:colOff>
                    <xdr:row>64</xdr:row>
                    <xdr:rowOff>0</xdr:rowOff>
                  </from>
                  <to>
                    <xdr:col>10</xdr:col>
                    <xdr:colOff>57150</xdr:colOff>
                    <xdr:row>65</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39"/>
  <sheetViews>
    <sheetView showGridLines="0" zoomScaleNormal="100" workbookViewId="0">
      <selection activeCell="E11" sqref="E11"/>
    </sheetView>
  </sheetViews>
  <sheetFormatPr defaultRowHeight="15.75" x14ac:dyDescent="0.25"/>
  <cols>
    <col min="1" max="1" width="1.125" customWidth="1"/>
    <col min="2" max="2" width="3.375" customWidth="1"/>
    <col min="3" max="3" width="15.375" customWidth="1"/>
    <col min="5" max="5" width="9" style="19"/>
    <col min="8" max="8" width="10.25" customWidth="1"/>
    <col min="10" max="10" width="10" customWidth="1"/>
    <col min="11" max="11" width="1.125" customWidth="1"/>
  </cols>
  <sheetData>
    <row r="1" spans="1:11" ht="12.75" customHeight="1" x14ac:dyDescent="0.25">
      <c r="A1" s="19"/>
      <c r="B1" s="19"/>
      <c r="C1" s="19"/>
      <c r="D1" s="19"/>
      <c r="F1" s="19"/>
      <c r="G1" s="19"/>
      <c r="H1" s="19"/>
      <c r="I1" s="19"/>
      <c r="J1" s="19"/>
      <c r="K1" s="19"/>
    </row>
    <row r="2" spans="1:11" ht="12.75" customHeight="1" x14ac:dyDescent="0.25">
      <c r="A2" s="19"/>
      <c r="B2" s="19"/>
      <c r="C2" s="19"/>
      <c r="D2" s="283" t="s">
        <v>30</v>
      </c>
      <c r="E2" s="283"/>
      <c r="F2" s="283"/>
      <c r="G2" s="283"/>
      <c r="H2" s="283"/>
      <c r="I2" s="283"/>
      <c r="J2" s="283"/>
      <c r="K2" s="19"/>
    </row>
    <row r="3" spans="1:11" ht="12.75" customHeight="1" x14ac:dyDescent="0.25">
      <c r="A3" s="19"/>
      <c r="B3" s="19"/>
      <c r="C3" s="19"/>
      <c r="D3" s="289" t="s">
        <v>54</v>
      </c>
      <c r="E3" s="289"/>
      <c r="F3" s="289"/>
      <c r="G3" s="289"/>
      <c r="H3" s="289"/>
      <c r="I3" s="289"/>
      <c r="J3" s="289"/>
      <c r="K3" s="19"/>
    </row>
    <row r="4" spans="1:11" ht="12.75" customHeight="1" x14ac:dyDescent="0.25">
      <c r="A4" s="19"/>
      <c r="B4" s="19"/>
      <c r="C4" s="19"/>
      <c r="D4" s="30"/>
      <c r="E4" s="30"/>
      <c r="F4" s="30"/>
      <c r="G4" s="30"/>
      <c r="H4" s="19"/>
      <c r="I4" s="19"/>
      <c r="J4" s="19"/>
      <c r="K4" s="19"/>
    </row>
    <row r="5" spans="1:11" s="19" customFormat="1" ht="12.75" customHeight="1" x14ac:dyDescent="0.25">
      <c r="D5" s="30"/>
      <c r="E5" s="30"/>
      <c r="F5" s="30"/>
      <c r="G5" s="30"/>
    </row>
    <row r="6" spans="1:11" ht="12.75" customHeight="1" x14ac:dyDescent="0.25">
      <c r="A6" s="19"/>
      <c r="B6" s="299" t="s">
        <v>52</v>
      </c>
      <c r="C6" s="299"/>
      <c r="D6" s="298" t="str">
        <f>IF('Application Form'!D31:I31="","",'Application Form'!D31:I31)</f>
        <v/>
      </c>
      <c r="E6" s="298"/>
      <c r="F6" s="298"/>
      <c r="G6" s="298"/>
      <c r="H6" s="298"/>
      <c r="I6" s="298"/>
      <c r="J6" s="298"/>
      <c r="K6" s="19"/>
    </row>
    <row r="7" spans="1:11" s="19" customFormat="1" ht="12.75" customHeight="1" x14ac:dyDescent="0.25">
      <c r="B7" s="299" t="s">
        <v>10</v>
      </c>
      <c r="C7" s="306"/>
      <c r="D7" s="307" t="str">
        <f>IF('Application Form'!D7:E7="","",'Application Form'!D7:E7)</f>
        <v/>
      </c>
      <c r="E7" s="307"/>
      <c r="F7" s="307"/>
      <c r="G7" s="307"/>
      <c r="H7" s="307"/>
      <c r="I7" s="307"/>
      <c r="J7" s="307"/>
    </row>
    <row r="8" spans="1:11" ht="10.7" customHeight="1" x14ac:dyDescent="0.25">
      <c r="A8" s="33"/>
      <c r="B8" s="33"/>
      <c r="C8" s="284" t="s">
        <v>31</v>
      </c>
      <c r="D8" s="284"/>
      <c r="E8" s="284"/>
      <c r="F8" s="284"/>
      <c r="G8" s="284"/>
      <c r="H8" s="284"/>
      <c r="I8" s="284"/>
      <c r="J8" s="284"/>
      <c r="K8" s="19"/>
    </row>
    <row r="9" spans="1:11" ht="10.7" customHeight="1" x14ac:dyDescent="0.25">
      <c r="A9" s="33"/>
      <c r="B9" s="33"/>
      <c r="C9" s="33"/>
      <c r="D9" s="33"/>
      <c r="E9" s="33"/>
      <c r="F9" s="33"/>
      <c r="G9" s="33"/>
      <c r="H9" s="33"/>
      <c r="I9" s="33"/>
      <c r="J9" s="33"/>
      <c r="K9" s="19"/>
    </row>
    <row r="10" spans="1:11" ht="15" customHeight="1" x14ac:dyDescent="0.25">
      <c r="A10" s="33"/>
      <c r="B10" s="308" t="s">
        <v>32</v>
      </c>
      <c r="C10" s="308"/>
      <c r="D10" s="308"/>
      <c r="E10" s="33"/>
      <c r="F10" s="33"/>
      <c r="G10" s="33"/>
      <c r="H10" s="33"/>
      <c r="I10" s="33"/>
      <c r="J10" s="33"/>
      <c r="K10" s="19"/>
    </row>
    <row r="11" spans="1:11" ht="10.7" customHeight="1" x14ac:dyDescent="0.25">
      <c r="A11" s="33"/>
      <c r="B11" s="285" t="s">
        <v>33</v>
      </c>
      <c r="C11" s="285"/>
      <c r="D11" s="285"/>
      <c r="E11" s="126"/>
      <c r="F11" s="19"/>
      <c r="G11" s="33"/>
      <c r="H11" s="33"/>
      <c r="I11" s="33"/>
      <c r="J11" s="33"/>
      <c r="K11" s="19"/>
    </row>
    <row r="12" spans="1:11" ht="10.7" customHeight="1" x14ac:dyDescent="0.25">
      <c r="A12" s="33"/>
      <c r="B12" s="286" t="str">
        <f>IF(E11="Yes","Complete job information below.","")</f>
        <v/>
      </c>
      <c r="C12" s="286"/>
      <c r="D12" s="286"/>
      <c r="E12" s="286"/>
      <c r="F12" s="286"/>
      <c r="G12" s="33"/>
      <c r="H12" s="33"/>
      <c r="I12" s="33"/>
      <c r="J12" s="33"/>
      <c r="K12" s="19"/>
    </row>
    <row r="13" spans="1:11" ht="10.7" customHeight="1" x14ac:dyDescent="0.25">
      <c r="A13" s="33"/>
      <c r="B13" s="33"/>
      <c r="C13" s="33" t="s">
        <v>34</v>
      </c>
      <c r="D13" s="19"/>
      <c r="E13" s="310"/>
      <c r="F13" s="310"/>
      <c r="G13" s="310"/>
      <c r="H13" s="33"/>
      <c r="I13" s="33"/>
      <c r="J13" s="33"/>
      <c r="K13" s="19"/>
    </row>
    <row r="14" spans="1:11" ht="10.7" customHeight="1" x14ac:dyDescent="0.25">
      <c r="A14" s="33"/>
      <c r="B14" s="33"/>
      <c r="C14" s="33" t="s">
        <v>35</v>
      </c>
      <c r="D14" s="19"/>
      <c r="E14" s="311"/>
      <c r="F14" s="311"/>
      <c r="G14" s="311"/>
      <c r="H14" s="33"/>
      <c r="I14" s="33"/>
      <c r="J14" s="33"/>
      <c r="K14" s="19"/>
    </row>
    <row r="15" spans="1:11" ht="10.7" customHeight="1" x14ac:dyDescent="0.25">
      <c r="A15" s="33"/>
      <c r="B15" s="33"/>
      <c r="C15" s="33"/>
      <c r="D15" s="33"/>
      <c r="E15" s="33"/>
      <c r="F15" s="33"/>
      <c r="G15" s="33"/>
      <c r="H15" s="33"/>
      <c r="I15" s="33"/>
      <c r="J15" s="33"/>
      <c r="K15" s="19"/>
    </row>
    <row r="16" spans="1:11" ht="15" customHeight="1" x14ac:dyDescent="0.25">
      <c r="A16" s="33"/>
      <c r="B16" s="308" t="s">
        <v>36</v>
      </c>
      <c r="C16" s="308"/>
      <c r="D16" s="308"/>
      <c r="E16" s="308"/>
      <c r="F16" s="308"/>
      <c r="G16" s="308"/>
      <c r="H16" s="308"/>
      <c r="I16" s="308"/>
      <c r="J16" s="308"/>
      <c r="K16" s="19"/>
    </row>
    <row r="17" spans="1:11" s="19" customFormat="1" ht="10.7" customHeight="1" x14ac:dyDescent="0.25">
      <c r="A17" s="33"/>
      <c r="B17" s="34"/>
      <c r="C17" s="34"/>
      <c r="D17" s="34"/>
      <c r="E17" s="34"/>
      <c r="F17" s="34"/>
      <c r="G17" s="34"/>
      <c r="H17" s="34"/>
      <c r="I17" s="34"/>
      <c r="J17" s="34"/>
    </row>
    <row r="18" spans="1:11" ht="10.7" customHeight="1" x14ac:dyDescent="0.25">
      <c r="A18" s="33"/>
      <c r="B18" s="37"/>
      <c r="C18" s="38"/>
      <c r="D18" s="38"/>
      <c r="E18" s="38"/>
      <c r="F18" s="38"/>
      <c r="G18" s="38"/>
      <c r="H18" s="38"/>
      <c r="I18" s="38"/>
      <c r="J18" s="38"/>
      <c r="K18" s="39"/>
    </row>
    <row r="19" spans="1:11" ht="10.7" customHeight="1" x14ac:dyDescent="0.25">
      <c r="A19" s="33"/>
      <c r="B19" s="40"/>
      <c r="C19" s="41"/>
      <c r="D19" s="41"/>
      <c r="E19" s="41"/>
      <c r="F19" s="41"/>
      <c r="G19" s="41"/>
      <c r="H19" s="41"/>
      <c r="I19" s="41"/>
      <c r="J19" s="41"/>
      <c r="K19" s="42"/>
    </row>
    <row r="20" spans="1:11" s="19" customFormat="1" ht="10.7" customHeight="1" x14ac:dyDescent="0.25">
      <c r="A20" s="136"/>
      <c r="B20" s="40"/>
      <c r="C20" s="134"/>
      <c r="D20" s="134"/>
      <c r="E20" s="134"/>
      <c r="F20" s="134"/>
      <c r="G20" s="134"/>
      <c r="H20" s="134"/>
      <c r="I20" s="134"/>
      <c r="J20" s="134"/>
      <c r="K20" s="42"/>
    </row>
    <row r="21" spans="1:11" s="19" customFormat="1" ht="10.7" customHeight="1" x14ac:dyDescent="0.25">
      <c r="A21" s="33"/>
      <c r="B21" s="40"/>
      <c r="C21" s="309" t="s">
        <v>41</v>
      </c>
      <c r="D21" s="309"/>
      <c r="E21" s="309"/>
      <c r="F21" s="309"/>
      <c r="G21" s="309"/>
      <c r="H21" s="309"/>
      <c r="I21" s="309"/>
      <c r="J21" s="309"/>
      <c r="K21" s="42"/>
    </row>
    <row r="22" spans="1:11" s="19" customFormat="1" ht="10.7" customHeight="1" x14ac:dyDescent="0.25">
      <c r="A22" s="33"/>
      <c r="B22" s="40"/>
      <c r="C22" s="43"/>
      <c r="D22" s="44"/>
      <c r="E22" s="44"/>
      <c r="F22" s="44"/>
      <c r="G22" s="41"/>
      <c r="H22" s="41"/>
      <c r="I22" s="41"/>
      <c r="J22" s="41"/>
      <c r="K22" s="42"/>
    </row>
    <row r="23" spans="1:11" s="19" customFormat="1" ht="10.7" customHeight="1" x14ac:dyDescent="0.25">
      <c r="A23" s="33"/>
      <c r="B23" s="40"/>
      <c r="C23" s="288" t="s">
        <v>134</v>
      </c>
      <c r="D23" s="288"/>
      <c r="E23" s="288"/>
      <c r="F23" s="288"/>
      <c r="G23" s="288"/>
      <c r="H23" s="288"/>
      <c r="I23" s="288"/>
      <c r="J23" s="288"/>
      <c r="K23" s="42"/>
    </row>
    <row r="24" spans="1:11" s="19" customFormat="1" ht="10.7" customHeight="1" x14ac:dyDescent="0.25">
      <c r="A24" s="33"/>
      <c r="B24" s="40"/>
      <c r="C24" s="45"/>
      <c r="D24" s="44"/>
      <c r="E24" s="44"/>
      <c r="F24" s="44"/>
      <c r="G24" s="41"/>
      <c r="H24" s="41"/>
      <c r="I24" s="41"/>
      <c r="J24" s="41"/>
      <c r="K24" s="42"/>
    </row>
    <row r="25" spans="1:11" s="19" customFormat="1" ht="10.7" customHeight="1" x14ac:dyDescent="0.25">
      <c r="A25" s="33"/>
      <c r="B25" s="40"/>
      <c r="C25" s="287"/>
      <c r="D25" s="287"/>
      <c r="E25" s="287"/>
      <c r="F25" s="287"/>
      <c r="G25" s="287"/>
      <c r="H25" s="287"/>
      <c r="I25" s="287"/>
      <c r="J25" s="287"/>
      <c r="K25" s="42"/>
    </row>
    <row r="26" spans="1:11" s="19" customFormat="1" ht="7.5" customHeight="1" x14ac:dyDescent="0.25">
      <c r="A26" s="33"/>
      <c r="B26" s="40"/>
      <c r="C26" s="45"/>
      <c r="D26" s="44"/>
      <c r="E26" s="44"/>
      <c r="F26" s="44"/>
      <c r="G26" s="41"/>
      <c r="H26" s="41"/>
      <c r="I26" s="41"/>
      <c r="J26" s="41"/>
      <c r="K26" s="42"/>
    </row>
    <row r="27" spans="1:11" s="19" customFormat="1" ht="10.7" customHeight="1" x14ac:dyDescent="0.25">
      <c r="A27" s="33"/>
      <c r="B27" s="40"/>
      <c r="C27" s="302" t="str">
        <f>IF(C25="","",IF(C25="Manufacturing or Mining","Provide NAICS Code.  Provide either Annual Receipts or # Employees as applicable.",IF(C25="Retail or Service","Provide NAICS Code.  Provide either Annual Receipts or # Employees as applicable.", IF(C25="Wholesale Operations","Provide NAICS Code.  Provide either Annual Receipts or # Employees as applicable.", IF(C25="Farm Operations","Provide NAICS Code.  Provide either Annual Receipts or # Employees as applicable.",IF(C25="Health Services/Clinics/Doctors' Offices","Provide NAICS Code.  Provide either Annual Receipts or # Employees as applicable.",IF(C25="Education or Social Services","Provide NAICS Code.  Provide either Annual Receipts or # Employees as applicable.",IF(C25="Loan Pool","Complete CDP Loans tab",IF(C25="Other.  Explain.","Provide explanation, and NAICS Code.  Provide either Annual Receipts or # Employees as applicable.","")))))))))</f>
        <v/>
      </c>
      <c r="D27" s="302"/>
      <c r="E27" s="302"/>
      <c r="F27" s="302"/>
      <c r="G27" s="302"/>
      <c r="H27" s="302"/>
      <c r="I27" s="302"/>
      <c r="J27" s="302"/>
      <c r="K27" s="42"/>
    </row>
    <row r="28" spans="1:11" s="19" customFormat="1" ht="10.7" customHeight="1" x14ac:dyDescent="0.25">
      <c r="A28" s="136"/>
      <c r="B28" s="40"/>
      <c r="C28" s="143" t="s">
        <v>136</v>
      </c>
      <c r="D28" s="135"/>
      <c r="E28" s="135"/>
      <c r="F28" s="135"/>
      <c r="G28" s="135"/>
      <c r="H28" s="135"/>
      <c r="I28" s="135"/>
      <c r="J28" s="135"/>
      <c r="K28" s="42"/>
    </row>
    <row r="29" spans="1:11" s="19" customFormat="1" ht="10.7" customHeight="1" x14ac:dyDescent="0.25">
      <c r="A29" s="136"/>
      <c r="B29" s="40"/>
      <c r="C29" s="303"/>
      <c r="D29" s="303"/>
      <c r="E29" s="303"/>
      <c r="F29" s="303"/>
      <c r="G29" s="303"/>
      <c r="H29" s="303"/>
      <c r="I29" s="303"/>
      <c r="J29" s="303"/>
      <c r="K29" s="42"/>
    </row>
    <row r="30" spans="1:11" s="19" customFormat="1" ht="10.7" customHeight="1" x14ac:dyDescent="0.25">
      <c r="A30" s="33"/>
      <c r="B30" s="40"/>
      <c r="C30" s="45"/>
      <c r="D30" s="44"/>
      <c r="E30" s="44"/>
      <c r="F30" s="44"/>
      <c r="G30" s="41"/>
      <c r="H30" s="41"/>
      <c r="I30" s="41"/>
      <c r="J30" s="41"/>
      <c r="K30" s="42"/>
    </row>
    <row r="31" spans="1:11" ht="10.7" customHeight="1" x14ac:dyDescent="0.25">
      <c r="A31" s="33"/>
      <c r="B31" s="40"/>
      <c r="C31" s="41" t="s">
        <v>37</v>
      </c>
      <c r="D31" s="312"/>
      <c r="E31" s="312"/>
      <c r="F31" s="54"/>
      <c r="G31" s="46" t="s">
        <v>38</v>
      </c>
      <c r="H31" s="279" t="s">
        <v>39</v>
      </c>
      <c r="I31" s="279"/>
      <c r="J31" s="57"/>
      <c r="K31" s="42"/>
    </row>
    <row r="32" spans="1:11" ht="10.7" customHeight="1" x14ac:dyDescent="0.25">
      <c r="A32" s="33"/>
      <c r="B32" s="40"/>
      <c r="C32" s="41" t="s">
        <v>40</v>
      </c>
      <c r="D32" s="311"/>
      <c r="E32" s="311"/>
      <c r="F32" s="55"/>
      <c r="G32" s="41"/>
      <c r="H32" s="41"/>
      <c r="I32" s="41"/>
      <c r="J32" s="41"/>
      <c r="K32" s="42"/>
    </row>
    <row r="33" spans="1:11" ht="10.7" customHeight="1" x14ac:dyDescent="0.25">
      <c r="A33" s="33"/>
      <c r="B33" s="47"/>
      <c r="C33" s="48"/>
      <c r="D33" s="48"/>
      <c r="E33" s="48"/>
      <c r="F33" s="48"/>
      <c r="G33" s="48"/>
      <c r="H33" s="48"/>
      <c r="I33" s="48"/>
      <c r="J33" s="48"/>
      <c r="K33" s="49"/>
    </row>
    <row r="34" spans="1:11" ht="10.7" customHeight="1" x14ac:dyDescent="0.25">
      <c r="A34" s="33"/>
      <c r="B34" s="33"/>
      <c r="C34" s="33"/>
      <c r="D34" s="33"/>
      <c r="E34" s="33"/>
      <c r="F34" s="33"/>
      <c r="G34" s="33"/>
      <c r="H34" s="33"/>
      <c r="I34" s="33"/>
      <c r="J34" s="33"/>
      <c r="K34" s="19"/>
    </row>
    <row r="35" spans="1:11" ht="10.7" customHeight="1" x14ac:dyDescent="0.25">
      <c r="A35" s="33"/>
      <c r="B35" s="37"/>
      <c r="C35" s="38"/>
      <c r="D35" s="38"/>
      <c r="E35" s="38"/>
      <c r="F35" s="38"/>
      <c r="G35" s="38"/>
      <c r="H35" s="38"/>
      <c r="I35" s="38"/>
      <c r="J35" s="38"/>
      <c r="K35" s="39"/>
    </row>
    <row r="36" spans="1:11" ht="10.7" customHeight="1" x14ac:dyDescent="0.25">
      <c r="A36" s="33"/>
      <c r="B36" s="40"/>
      <c r="C36" s="41"/>
      <c r="D36" s="41"/>
      <c r="E36" s="41"/>
      <c r="F36" s="41"/>
      <c r="G36" s="41"/>
      <c r="H36" s="41"/>
      <c r="I36" s="41"/>
      <c r="J36" s="41"/>
      <c r="K36" s="42"/>
    </row>
    <row r="37" spans="1:11" s="19" customFormat="1" ht="10.7" customHeight="1" x14ac:dyDescent="0.25">
      <c r="A37" s="33"/>
      <c r="B37" s="40"/>
      <c r="C37" s="279"/>
      <c r="D37" s="279"/>
      <c r="E37" s="279"/>
      <c r="F37" s="279"/>
      <c r="G37" s="279"/>
      <c r="H37" s="279"/>
      <c r="I37" s="279"/>
      <c r="J37" s="279"/>
      <c r="K37" s="42"/>
    </row>
    <row r="38" spans="1:11" s="19" customFormat="1" ht="10.7" customHeight="1" x14ac:dyDescent="0.25">
      <c r="A38" s="33"/>
      <c r="B38" s="40"/>
      <c r="C38" s="279" t="s">
        <v>48</v>
      </c>
      <c r="D38" s="279"/>
      <c r="E38" s="279"/>
      <c r="F38" s="279"/>
      <c r="G38" s="279"/>
      <c r="H38" s="279"/>
      <c r="I38" s="41"/>
      <c r="J38" s="41"/>
      <c r="K38" s="42"/>
    </row>
    <row r="39" spans="1:11" s="19" customFormat="1" ht="10.7" customHeight="1" x14ac:dyDescent="0.25">
      <c r="A39" s="33"/>
      <c r="B39" s="40"/>
      <c r="C39" s="41"/>
      <c r="D39" s="41"/>
      <c r="E39" s="41"/>
      <c r="F39" s="41"/>
      <c r="G39" s="41"/>
      <c r="H39" s="41"/>
      <c r="I39" s="41"/>
      <c r="J39" s="41"/>
      <c r="K39" s="42"/>
    </row>
    <row r="40" spans="1:11" s="19" customFormat="1" ht="10.7" customHeight="1" x14ac:dyDescent="0.25">
      <c r="A40" s="33"/>
      <c r="B40" s="40"/>
      <c r="C40" s="290"/>
      <c r="D40" s="290"/>
      <c r="E40" s="290"/>
      <c r="F40" s="290"/>
      <c r="G40" s="290"/>
      <c r="H40" s="290"/>
      <c r="I40" s="290"/>
      <c r="J40" s="290"/>
      <c r="K40" s="42"/>
    </row>
    <row r="41" spans="1:11" ht="10.7" customHeight="1" x14ac:dyDescent="0.25">
      <c r="A41" s="33"/>
      <c r="B41" s="40"/>
      <c r="C41" s="41"/>
      <c r="D41" s="41"/>
      <c r="E41" s="41"/>
      <c r="F41" s="41"/>
      <c r="G41" s="41"/>
      <c r="H41" s="41"/>
      <c r="I41" s="41"/>
      <c r="J41" s="41"/>
      <c r="K41" s="42"/>
    </row>
    <row r="42" spans="1:11" ht="10.7" customHeight="1" x14ac:dyDescent="0.25">
      <c r="A42" s="33"/>
      <c r="B42" s="40"/>
      <c r="C42" s="41" t="s">
        <v>44</v>
      </c>
      <c r="D42" s="55"/>
      <c r="E42" s="310"/>
      <c r="F42" s="310"/>
      <c r="G42" s="279" t="s">
        <v>47</v>
      </c>
      <c r="H42" s="279"/>
      <c r="I42" s="291"/>
      <c r="J42" s="291"/>
      <c r="K42" s="42"/>
    </row>
    <row r="43" spans="1:11" ht="10.7" customHeight="1" x14ac:dyDescent="0.25">
      <c r="A43" s="33"/>
      <c r="B43" s="40"/>
      <c r="C43" s="41" t="s">
        <v>45</v>
      </c>
      <c r="D43" s="55"/>
      <c r="E43" s="311"/>
      <c r="F43" s="311"/>
      <c r="G43" s="279" t="s">
        <v>46</v>
      </c>
      <c r="H43" s="279"/>
      <c r="I43" s="301"/>
      <c r="J43" s="301"/>
      <c r="K43" s="42"/>
    </row>
    <row r="44" spans="1:11" s="19" customFormat="1" ht="7.5" customHeight="1" x14ac:dyDescent="0.25">
      <c r="A44" s="138"/>
      <c r="B44" s="304" t="s">
        <v>137</v>
      </c>
      <c r="C44" s="305"/>
      <c r="D44" s="305"/>
      <c r="E44" s="305"/>
      <c r="F44" s="305"/>
      <c r="G44" s="150"/>
      <c r="H44" s="150"/>
      <c r="I44" s="150"/>
      <c r="J44" s="150"/>
      <c r="K44" s="42"/>
    </row>
    <row r="45" spans="1:11" s="19" customFormat="1" ht="10.7" customHeight="1" x14ac:dyDescent="0.25">
      <c r="A45" s="138"/>
      <c r="B45" s="304"/>
      <c r="C45" s="305"/>
      <c r="D45" s="305"/>
      <c r="E45" s="305"/>
      <c r="F45" s="305"/>
      <c r="G45" s="150"/>
      <c r="H45" s="150"/>
      <c r="I45" s="150"/>
      <c r="J45" s="150"/>
      <c r="K45" s="42"/>
    </row>
    <row r="46" spans="1:11" s="19" customFormat="1" ht="7.5" customHeight="1" x14ac:dyDescent="0.25">
      <c r="A46" s="138"/>
      <c r="B46" s="40"/>
      <c r="C46" s="139"/>
      <c r="D46" s="139"/>
      <c r="E46" s="139"/>
      <c r="F46" s="139"/>
      <c r="G46" s="139"/>
      <c r="H46" s="139"/>
      <c r="I46" s="139"/>
      <c r="J46" s="139"/>
      <c r="K46" s="42"/>
    </row>
    <row r="47" spans="1:11" ht="10.7" customHeight="1" x14ac:dyDescent="0.25">
      <c r="A47" s="33"/>
      <c r="B47" s="40"/>
      <c r="C47" s="300" t="s">
        <v>53</v>
      </c>
      <c r="D47" s="300"/>
      <c r="E47" s="300"/>
      <c r="F47" s="300"/>
      <c r="G47" s="300"/>
      <c r="H47" s="300"/>
      <c r="I47" s="300"/>
      <c r="J47" s="300"/>
      <c r="K47" s="42"/>
    </row>
    <row r="48" spans="1:11" ht="10.7" customHeight="1" x14ac:dyDescent="0.25">
      <c r="A48" s="33"/>
      <c r="B48" s="40"/>
      <c r="C48" s="292"/>
      <c r="D48" s="293"/>
      <c r="E48" s="293"/>
      <c r="F48" s="293"/>
      <c r="G48" s="293"/>
      <c r="H48" s="293"/>
      <c r="I48" s="293"/>
      <c r="J48" s="294"/>
      <c r="K48" s="42"/>
    </row>
    <row r="49" spans="1:11" ht="10.7" customHeight="1" x14ac:dyDescent="0.25">
      <c r="A49" s="33"/>
      <c r="B49" s="40"/>
      <c r="C49" s="295"/>
      <c r="D49" s="296"/>
      <c r="E49" s="296"/>
      <c r="F49" s="296"/>
      <c r="G49" s="296"/>
      <c r="H49" s="296"/>
      <c r="I49" s="296"/>
      <c r="J49" s="297"/>
      <c r="K49" s="42"/>
    </row>
    <row r="50" spans="1:11" ht="10.7" customHeight="1" x14ac:dyDescent="0.25">
      <c r="A50" s="33"/>
      <c r="B50" s="47"/>
      <c r="C50" s="48"/>
      <c r="D50" s="48"/>
      <c r="E50" s="48"/>
      <c r="F50" s="48"/>
      <c r="G50" s="48"/>
      <c r="H50" s="48"/>
      <c r="I50" s="48"/>
      <c r="J50" s="48"/>
      <c r="K50" s="49"/>
    </row>
    <row r="51" spans="1:11" ht="10.7" customHeight="1" x14ac:dyDescent="0.25">
      <c r="A51" s="33"/>
      <c r="B51" s="33"/>
      <c r="C51" s="33"/>
      <c r="D51" s="33"/>
      <c r="E51" s="33"/>
      <c r="F51" s="33"/>
      <c r="G51" s="33"/>
      <c r="H51" s="33"/>
      <c r="I51" s="33"/>
      <c r="J51" s="33"/>
      <c r="K51" s="19"/>
    </row>
    <row r="52" spans="1:11" ht="10.7" customHeight="1" x14ac:dyDescent="0.25">
      <c r="A52" s="33"/>
      <c r="B52" s="37"/>
      <c r="C52" s="38"/>
      <c r="D52" s="38"/>
      <c r="E52" s="38"/>
      <c r="F52" s="38"/>
      <c r="G52" s="38"/>
      <c r="H52" s="38"/>
      <c r="I52" s="38"/>
      <c r="J52" s="38"/>
      <c r="K52" s="39"/>
    </row>
    <row r="53" spans="1:11" ht="10.7" customHeight="1" x14ac:dyDescent="0.25">
      <c r="A53" s="33"/>
      <c r="B53" s="40"/>
      <c r="C53" s="41"/>
      <c r="D53" s="41"/>
      <c r="E53" s="41"/>
      <c r="F53" s="41"/>
      <c r="G53" s="41"/>
      <c r="H53" s="41"/>
      <c r="I53" s="41"/>
      <c r="J53" s="41"/>
      <c r="K53" s="42"/>
    </row>
    <row r="54" spans="1:11" ht="10.7" customHeight="1" x14ac:dyDescent="0.25">
      <c r="A54" s="33"/>
      <c r="B54" s="40"/>
      <c r="C54" s="43"/>
      <c r="D54" s="43"/>
      <c r="E54" s="43"/>
      <c r="F54" s="43"/>
      <c r="G54" s="43"/>
      <c r="H54" s="43"/>
      <c r="I54" s="43"/>
      <c r="J54" s="43"/>
      <c r="K54" s="42"/>
    </row>
    <row r="55" spans="1:11" ht="10.7" customHeight="1" x14ac:dyDescent="0.25">
      <c r="A55" s="33"/>
      <c r="B55" s="40"/>
      <c r="C55" s="41" t="s">
        <v>55</v>
      </c>
      <c r="D55" s="290"/>
      <c r="E55" s="290"/>
      <c r="F55" s="290"/>
      <c r="G55" s="290"/>
      <c r="H55" s="290"/>
      <c r="I55" s="290"/>
      <c r="J55" s="290"/>
      <c r="K55" s="42"/>
    </row>
    <row r="56" spans="1:11" ht="10.7" customHeight="1" x14ac:dyDescent="0.25">
      <c r="A56" s="33"/>
      <c r="B56" s="40"/>
      <c r="C56" s="41"/>
      <c r="D56" s="41"/>
      <c r="E56" s="41"/>
      <c r="F56" s="41"/>
      <c r="G56" s="41"/>
      <c r="H56" s="41"/>
      <c r="I56" s="41"/>
      <c r="J56" s="41"/>
      <c r="K56" s="42"/>
    </row>
    <row r="57" spans="1:11" ht="10.7" customHeight="1" x14ac:dyDescent="0.25">
      <c r="A57" s="33"/>
      <c r="B57" s="40"/>
      <c r="C57" s="41" t="s">
        <v>56</v>
      </c>
      <c r="D57" s="41"/>
      <c r="E57" s="41"/>
      <c r="F57" s="41"/>
      <c r="G57" s="41"/>
      <c r="H57" s="41"/>
      <c r="I57" s="41"/>
      <c r="J57" s="41"/>
      <c r="K57" s="42"/>
    </row>
    <row r="58" spans="1:11" ht="10.7" customHeight="1" x14ac:dyDescent="0.25">
      <c r="A58" s="33"/>
      <c r="B58" s="40"/>
      <c r="C58" s="41"/>
      <c r="D58" s="41"/>
      <c r="E58" s="41"/>
      <c r="F58" s="41"/>
      <c r="G58" s="41"/>
      <c r="H58" s="41"/>
      <c r="I58" s="41"/>
      <c r="J58" s="41"/>
      <c r="K58" s="42"/>
    </row>
    <row r="59" spans="1:11" ht="10.7" customHeight="1" x14ac:dyDescent="0.25">
      <c r="A59" s="33"/>
      <c r="B59" s="40"/>
      <c r="C59" s="290"/>
      <c r="D59" s="290"/>
      <c r="E59" s="290"/>
      <c r="F59" s="290"/>
      <c r="G59" s="290"/>
      <c r="H59" s="290"/>
      <c r="I59" s="290"/>
      <c r="J59" s="290"/>
      <c r="K59" s="42"/>
    </row>
    <row r="60" spans="1:11" ht="10.7" customHeight="1" x14ac:dyDescent="0.25">
      <c r="A60" s="33"/>
      <c r="B60" s="47"/>
      <c r="C60" s="48"/>
      <c r="D60" s="48"/>
      <c r="E60" s="48"/>
      <c r="F60" s="48"/>
      <c r="G60" s="48"/>
      <c r="H60" s="48"/>
      <c r="I60" s="48"/>
      <c r="J60" s="48"/>
      <c r="K60" s="49"/>
    </row>
    <row r="61" spans="1:11" ht="10.7" customHeight="1" x14ac:dyDescent="0.25">
      <c r="A61" s="33"/>
      <c r="B61" s="33"/>
      <c r="C61" s="33"/>
      <c r="D61" s="33"/>
      <c r="E61" s="33"/>
      <c r="F61" s="33"/>
      <c r="G61" s="33"/>
      <c r="H61" s="33"/>
      <c r="I61" s="33"/>
      <c r="J61" s="33"/>
      <c r="K61" s="19"/>
    </row>
    <row r="62" spans="1:11" ht="10.7" customHeight="1" x14ac:dyDescent="0.25">
      <c r="A62" s="33"/>
      <c r="B62" s="37"/>
      <c r="C62" s="38"/>
      <c r="D62" s="38"/>
      <c r="E62" s="38"/>
      <c r="F62" s="38"/>
      <c r="G62" s="38"/>
      <c r="H62" s="38"/>
      <c r="I62" s="38"/>
      <c r="J62" s="38"/>
      <c r="K62" s="39"/>
    </row>
    <row r="63" spans="1:11" ht="10.7" customHeight="1" x14ac:dyDescent="0.25">
      <c r="A63" s="33"/>
      <c r="B63" s="40"/>
      <c r="C63" s="41"/>
      <c r="D63" s="41"/>
      <c r="E63" s="41"/>
      <c r="F63" s="41"/>
      <c r="G63" s="41"/>
      <c r="H63" s="41"/>
      <c r="I63" s="41"/>
      <c r="J63" s="41"/>
      <c r="K63" s="42"/>
    </row>
    <row r="64" spans="1:11" ht="10.7" customHeight="1" x14ac:dyDescent="0.25">
      <c r="A64" s="33"/>
      <c r="B64" s="40"/>
      <c r="C64" s="41"/>
      <c r="D64" s="41"/>
      <c r="E64" s="41"/>
      <c r="F64" s="41"/>
      <c r="G64" s="41"/>
      <c r="H64" s="41"/>
      <c r="I64" s="41"/>
      <c r="J64" s="41"/>
      <c r="K64" s="42"/>
    </row>
    <row r="65" spans="1:11" ht="10.7" customHeight="1" x14ac:dyDescent="0.25">
      <c r="A65" s="33"/>
      <c r="B65" s="40"/>
      <c r="C65" s="41" t="s">
        <v>64</v>
      </c>
      <c r="D65" s="290"/>
      <c r="E65" s="290"/>
      <c r="F65" s="290"/>
      <c r="G65" s="290"/>
      <c r="H65" s="290"/>
      <c r="I65" s="290"/>
      <c r="J65" s="290"/>
      <c r="K65" s="42"/>
    </row>
    <row r="66" spans="1:11" ht="10.7" customHeight="1" x14ac:dyDescent="0.25">
      <c r="A66" s="33"/>
      <c r="B66" s="40"/>
      <c r="C66" s="41"/>
      <c r="D66" s="41"/>
      <c r="E66" s="41"/>
      <c r="F66" s="41"/>
      <c r="G66" s="41"/>
      <c r="H66" s="41"/>
      <c r="I66" s="41"/>
      <c r="J66" s="41"/>
      <c r="K66" s="42"/>
    </row>
    <row r="67" spans="1:11" ht="10.7" customHeight="1" x14ac:dyDescent="0.25">
      <c r="A67" s="33"/>
      <c r="B67" s="40"/>
      <c r="C67" s="41" t="s">
        <v>71</v>
      </c>
      <c r="D67" s="41"/>
      <c r="E67" s="290"/>
      <c r="F67" s="290"/>
      <c r="G67" s="279" t="s">
        <v>47</v>
      </c>
      <c r="H67" s="279"/>
      <c r="I67" s="291"/>
      <c r="J67" s="291"/>
      <c r="K67" s="42"/>
    </row>
    <row r="68" spans="1:11" ht="10.7" customHeight="1" x14ac:dyDescent="0.25">
      <c r="A68" s="33"/>
      <c r="B68" s="40"/>
      <c r="C68" s="41"/>
      <c r="D68" s="41"/>
      <c r="E68" s="41"/>
      <c r="F68" s="41"/>
      <c r="G68" s="41"/>
      <c r="H68" s="41"/>
      <c r="I68" s="41"/>
      <c r="J68" s="41"/>
      <c r="K68" s="42"/>
    </row>
    <row r="69" spans="1:11" ht="10.7" customHeight="1" x14ac:dyDescent="0.25">
      <c r="A69" s="33"/>
      <c r="B69" s="40"/>
      <c r="C69" s="313" t="str">
        <f>IF(D65="Urban businesses/entities - minimum of 51% of employees with income &lt; 100% of AMI","100% of AMI CDP limit of:",IF(D65="Rural businesses/entities - minimum of 51% of employees with income &lt; 115% of AMI","115% of AMI CDP limit of:",""))</f>
        <v/>
      </c>
      <c r="D69" s="313"/>
      <c r="E69" s="290"/>
      <c r="F69" s="290"/>
      <c r="G69" s="314" t="str">
        <f>IF(D65="Rural businesses/entities - minimum of 51% of employees with income &lt; 115% of AMI","# of employees &lt; 115% of AMI:",IF(D65="Urban businesses/entities - minimum of 51% of employees with income &lt; 100% of AMI","# of employees &lt; 100% of AMI:",""))</f>
        <v/>
      </c>
      <c r="H69" s="314"/>
      <c r="I69" s="314"/>
      <c r="J69" s="57"/>
      <c r="K69" s="42"/>
    </row>
    <row r="70" spans="1:11" ht="10.7" customHeight="1" x14ac:dyDescent="0.25">
      <c r="A70" s="33"/>
      <c r="B70" s="40"/>
      <c r="C70" s="41"/>
      <c r="D70" s="41"/>
      <c r="E70" s="41"/>
      <c r="F70" s="41"/>
      <c r="G70" s="41"/>
      <c r="H70" s="41"/>
      <c r="I70" s="41"/>
      <c r="J70" s="41"/>
      <c r="K70" s="42"/>
    </row>
    <row r="71" spans="1:11" ht="10.7" customHeight="1" x14ac:dyDescent="0.25">
      <c r="A71" s="33"/>
      <c r="B71" s="40"/>
      <c r="C71" s="279" t="s">
        <v>72</v>
      </c>
      <c r="D71" s="279"/>
      <c r="E71" s="57"/>
      <c r="F71" s="279" t="str">
        <f>IF(D65="Urban businesses/entities - minimum of 51% of employees with income &lt; 100% of AMI","Percent of Employees &lt; 100% of AMI",IF(D65="Rural businesses/entities - minimum of 51% of employees with income &lt; 100% of AMI","Percent of Employees &lt; 115% of AMI",""))</f>
        <v/>
      </c>
      <c r="G71" s="279"/>
      <c r="H71" s="279"/>
      <c r="I71" s="56" t="str">
        <f>IF(J69="","",J69/E71)</f>
        <v/>
      </c>
      <c r="J71" s="41"/>
      <c r="K71" s="42"/>
    </row>
    <row r="72" spans="1:11" s="19" customFormat="1" ht="7.5" customHeight="1" x14ac:dyDescent="0.25">
      <c r="A72" s="138"/>
      <c r="B72" s="40"/>
      <c r="C72" s="139"/>
      <c r="D72" s="139"/>
      <c r="E72" s="149"/>
      <c r="F72" s="139"/>
      <c r="G72" s="139"/>
      <c r="H72" s="139"/>
      <c r="I72" s="151"/>
      <c r="J72" s="139"/>
      <c r="K72" s="42"/>
    </row>
    <row r="73" spans="1:11" s="19" customFormat="1" ht="10.7" customHeight="1" x14ac:dyDescent="0.25">
      <c r="A73" s="138"/>
      <c r="B73" s="280" t="str">
        <f>IF(E71="","",IF(I71&lt;0.51,"Percentage of income-qualified employees must be at or below 51%",""))</f>
        <v/>
      </c>
      <c r="C73" s="281"/>
      <c r="D73" s="281"/>
      <c r="E73" s="281"/>
      <c r="F73" s="281"/>
      <c r="G73" s="281"/>
      <c r="H73" s="281"/>
      <c r="I73" s="281"/>
      <c r="J73" s="281"/>
      <c r="K73" s="282"/>
    </row>
    <row r="74" spans="1:11" ht="7.5" customHeight="1" x14ac:dyDescent="0.25">
      <c r="A74" s="33"/>
      <c r="B74" s="40"/>
      <c r="C74" s="41"/>
      <c r="D74" s="41"/>
      <c r="E74" s="41"/>
      <c r="F74" s="41"/>
      <c r="G74" s="41"/>
      <c r="H74" s="41"/>
      <c r="I74" s="41"/>
      <c r="J74" s="41"/>
      <c r="K74" s="42"/>
    </row>
    <row r="75" spans="1:11" ht="10.7" customHeight="1" x14ac:dyDescent="0.25">
      <c r="A75" s="33"/>
      <c r="B75" s="40"/>
      <c r="C75" s="41" t="s">
        <v>73</v>
      </c>
      <c r="D75" s="41"/>
      <c r="E75" s="41"/>
      <c r="F75" s="41"/>
      <c r="G75" s="290"/>
      <c r="H75" s="290"/>
      <c r="I75" s="290"/>
      <c r="J75" s="41"/>
      <c r="K75" s="42"/>
    </row>
    <row r="76" spans="1:11" ht="10.7" customHeight="1" x14ac:dyDescent="0.25">
      <c r="A76" s="33"/>
      <c r="B76" s="40"/>
      <c r="C76" s="41"/>
      <c r="D76" s="41"/>
      <c r="E76" s="41"/>
      <c r="F76" s="41"/>
      <c r="G76" s="58" t="s">
        <v>74</v>
      </c>
      <c r="H76" s="58"/>
      <c r="I76" s="58"/>
      <c r="J76" s="41"/>
      <c r="K76" s="42"/>
    </row>
    <row r="77" spans="1:11" ht="10.7" customHeight="1" x14ac:dyDescent="0.25">
      <c r="A77" s="33"/>
      <c r="B77" s="47"/>
      <c r="C77" s="48"/>
      <c r="D77" s="48"/>
      <c r="E77" s="48"/>
      <c r="F77" s="48"/>
      <c r="G77" s="48"/>
      <c r="H77" s="48"/>
      <c r="I77" s="48"/>
      <c r="J77" s="48"/>
      <c r="K77" s="49"/>
    </row>
    <row r="78" spans="1:11" ht="10.7" customHeight="1" x14ac:dyDescent="0.25">
      <c r="A78" s="32"/>
      <c r="B78" s="32"/>
      <c r="C78" s="32"/>
      <c r="D78" s="32"/>
      <c r="E78" s="33"/>
      <c r="F78" s="32"/>
      <c r="G78" s="32"/>
      <c r="H78" s="32"/>
      <c r="I78" s="32"/>
      <c r="J78" s="32"/>
    </row>
    <row r="79" spans="1:11" ht="10.7" customHeight="1" x14ac:dyDescent="0.25">
      <c r="A79" s="32"/>
      <c r="B79" s="32"/>
      <c r="C79" s="32"/>
      <c r="D79" s="32"/>
      <c r="E79" s="33"/>
      <c r="F79" s="32"/>
      <c r="G79" s="32"/>
      <c r="H79" s="32"/>
      <c r="I79" s="32"/>
      <c r="J79" s="32"/>
    </row>
    <row r="80" spans="1:11" ht="10.7" customHeight="1" x14ac:dyDescent="0.25">
      <c r="A80" s="32"/>
      <c r="B80" s="32"/>
      <c r="C80" s="32"/>
      <c r="D80" s="32"/>
      <c r="E80" s="33"/>
      <c r="F80" s="32"/>
      <c r="G80" s="32"/>
      <c r="H80" s="32"/>
      <c r="I80" s="32"/>
      <c r="J80" s="32"/>
    </row>
    <row r="81" spans="1:10" ht="10.7" customHeight="1" x14ac:dyDescent="0.25">
      <c r="A81" s="32"/>
      <c r="B81" s="32"/>
      <c r="C81" s="32"/>
      <c r="D81" s="32"/>
      <c r="E81" s="33"/>
      <c r="F81" s="32"/>
      <c r="G81" s="32"/>
      <c r="H81" s="32"/>
      <c r="I81" s="32"/>
      <c r="J81" s="32"/>
    </row>
    <row r="82" spans="1:10" ht="10.7" customHeight="1" x14ac:dyDescent="0.25">
      <c r="A82" s="32"/>
      <c r="B82" s="32"/>
      <c r="C82" s="32"/>
      <c r="D82" s="32"/>
      <c r="E82" s="33"/>
      <c r="F82" s="32"/>
      <c r="G82" s="32"/>
      <c r="H82" s="32"/>
      <c r="I82" s="32"/>
      <c r="J82" s="32"/>
    </row>
    <row r="83" spans="1:10" ht="10.7" customHeight="1" x14ac:dyDescent="0.25">
      <c r="A83" s="32"/>
      <c r="B83" s="32"/>
      <c r="C83" s="32"/>
      <c r="D83" s="32"/>
      <c r="E83" s="33"/>
      <c r="F83" s="32"/>
      <c r="G83" s="32"/>
      <c r="H83" s="32"/>
      <c r="I83" s="32"/>
      <c r="J83" s="32"/>
    </row>
    <row r="84" spans="1:10" ht="10.7" customHeight="1" x14ac:dyDescent="0.25">
      <c r="A84" s="32"/>
      <c r="B84" s="32"/>
      <c r="C84" s="32"/>
      <c r="D84" s="32"/>
      <c r="E84" s="33"/>
      <c r="F84" s="32"/>
      <c r="G84" s="32"/>
      <c r="H84" s="32"/>
      <c r="I84" s="32"/>
      <c r="J84" s="32"/>
    </row>
    <row r="85" spans="1:10" ht="10.7" customHeight="1" x14ac:dyDescent="0.25">
      <c r="A85" s="32"/>
      <c r="B85" s="32"/>
      <c r="C85" s="32"/>
      <c r="D85" s="32"/>
      <c r="E85" s="33"/>
      <c r="F85" s="32"/>
      <c r="G85" s="32"/>
      <c r="H85" s="32"/>
      <c r="I85" s="32"/>
      <c r="J85" s="32"/>
    </row>
    <row r="86" spans="1:10" ht="10.7" customHeight="1" x14ac:dyDescent="0.25">
      <c r="A86" s="32"/>
      <c r="B86" s="32"/>
      <c r="C86" s="32"/>
      <c r="D86" s="32"/>
      <c r="E86" s="33"/>
      <c r="F86" s="32"/>
      <c r="G86" s="32"/>
      <c r="H86" s="32"/>
      <c r="I86" s="32"/>
      <c r="J86" s="32"/>
    </row>
    <row r="87" spans="1:10" ht="10.7" customHeight="1" x14ac:dyDescent="0.25">
      <c r="A87" s="32"/>
      <c r="B87" s="32"/>
      <c r="C87" s="32"/>
      <c r="D87" s="32"/>
      <c r="E87" s="33"/>
      <c r="F87" s="32"/>
      <c r="G87" s="32"/>
      <c r="H87" s="32"/>
      <c r="I87" s="32"/>
      <c r="J87" s="32"/>
    </row>
    <row r="88" spans="1:10" ht="10.7" customHeight="1" x14ac:dyDescent="0.25">
      <c r="A88" s="32"/>
      <c r="B88" s="32"/>
      <c r="C88" s="32"/>
      <c r="D88" s="32"/>
      <c r="E88" s="33"/>
      <c r="F88" s="32"/>
      <c r="G88" s="32"/>
      <c r="H88" s="32"/>
      <c r="I88" s="32"/>
      <c r="J88" s="32"/>
    </row>
    <row r="89" spans="1:10" ht="10.7" customHeight="1" x14ac:dyDescent="0.25">
      <c r="A89" s="32"/>
      <c r="B89" s="32"/>
      <c r="C89" s="32"/>
      <c r="D89" s="32"/>
      <c r="E89" s="33"/>
      <c r="F89" s="32"/>
      <c r="G89" s="32"/>
      <c r="H89" s="32"/>
      <c r="I89" s="32"/>
      <c r="J89" s="32"/>
    </row>
    <row r="90" spans="1:10" ht="10.7" customHeight="1" x14ac:dyDescent="0.25">
      <c r="A90" s="32"/>
      <c r="B90" s="32"/>
      <c r="C90" s="32"/>
      <c r="D90" s="32"/>
      <c r="E90" s="33"/>
      <c r="F90" s="32"/>
      <c r="G90" s="32"/>
      <c r="H90" s="32"/>
      <c r="I90" s="32"/>
      <c r="J90" s="32"/>
    </row>
    <row r="91" spans="1:10" ht="10.7" customHeight="1" x14ac:dyDescent="0.25">
      <c r="A91" s="32"/>
      <c r="B91" s="32"/>
      <c r="C91" s="32"/>
      <c r="D91" s="32"/>
      <c r="E91" s="33"/>
      <c r="F91" s="32"/>
      <c r="G91" s="32"/>
      <c r="H91" s="32"/>
      <c r="I91" s="32"/>
      <c r="J91" s="32"/>
    </row>
    <row r="92" spans="1:10" ht="10.7" customHeight="1" x14ac:dyDescent="0.25">
      <c r="A92" s="32"/>
      <c r="B92" s="32"/>
      <c r="C92" s="32"/>
      <c r="D92" s="32"/>
      <c r="E92" s="33"/>
      <c r="F92" s="32"/>
      <c r="G92" s="32"/>
      <c r="H92" s="32"/>
      <c r="I92" s="32"/>
      <c r="J92" s="32"/>
    </row>
    <row r="93" spans="1:10" ht="10.7" customHeight="1" x14ac:dyDescent="0.25">
      <c r="A93" s="32"/>
      <c r="B93" s="32"/>
      <c r="C93" s="32"/>
      <c r="D93" s="32"/>
      <c r="E93" s="33"/>
      <c r="F93" s="32"/>
      <c r="G93" s="32"/>
      <c r="H93" s="32"/>
      <c r="I93" s="32"/>
      <c r="J93" s="32"/>
    </row>
    <row r="94" spans="1:10" ht="10.7" customHeight="1" x14ac:dyDescent="0.25">
      <c r="A94" s="32"/>
      <c r="B94" s="32"/>
      <c r="C94" s="32"/>
      <c r="D94" s="32"/>
      <c r="E94" s="33"/>
      <c r="F94" s="32"/>
      <c r="G94" s="32"/>
      <c r="H94" s="32"/>
      <c r="I94" s="32"/>
      <c r="J94" s="32"/>
    </row>
    <row r="95" spans="1:10" ht="10.7" customHeight="1" x14ac:dyDescent="0.25">
      <c r="A95" s="32"/>
      <c r="B95" s="32"/>
      <c r="C95" s="32"/>
      <c r="D95" s="32"/>
      <c r="E95" s="33"/>
      <c r="F95" s="32"/>
      <c r="G95" s="32"/>
      <c r="H95" s="32"/>
      <c r="I95" s="32"/>
      <c r="J95" s="32"/>
    </row>
    <row r="96" spans="1:10" ht="10.7" customHeight="1" x14ac:dyDescent="0.25">
      <c r="A96" s="32"/>
      <c r="B96" s="32"/>
      <c r="C96" s="32"/>
      <c r="D96" s="32"/>
      <c r="E96" s="33"/>
      <c r="F96" s="32"/>
      <c r="G96" s="32"/>
      <c r="H96" s="32"/>
      <c r="I96" s="32"/>
      <c r="J96" s="32"/>
    </row>
    <row r="97" spans="1:10" ht="10.7" customHeight="1" x14ac:dyDescent="0.25">
      <c r="A97" s="32"/>
      <c r="B97" s="32"/>
      <c r="C97" s="32"/>
      <c r="D97" s="32"/>
      <c r="E97" s="33"/>
      <c r="F97" s="32"/>
      <c r="G97" s="32"/>
      <c r="H97" s="32"/>
      <c r="I97" s="32"/>
      <c r="J97" s="32"/>
    </row>
    <row r="98" spans="1:10" ht="10.7" customHeight="1" x14ac:dyDescent="0.25">
      <c r="A98" s="32"/>
      <c r="B98" s="32"/>
      <c r="C98" s="32"/>
      <c r="D98" s="32"/>
      <c r="E98" s="33"/>
      <c r="F98" s="32"/>
      <c r="G98" s="32"/>
      <c r="H98" s="32"/>
      <c r="I98" s="32"/>
      <c r="J98" s="32"/>
    </row>
    <row r="99" spans="1:10" ht="10.7" customHeight="1" x14ac:dyDescent="0.25">
      <c r="A99" s="32"/>
      <c r="B99" s="32"/>
      <c r="C99" s="32"/>
      <c r="D99" s="32"/>
      <c r="E99" s="33"/>
      <c r="F99" s="32"/>
      <c r="G99" s="32"/>
      <c r="H99" s="32"/>
      <c r="I99" s="32"/>
      <c r="J99" s="32"/>
    </row>
    <row r="100" spans="1:10" ht="10.7" customHeight="1" x14ac:dyDescent="0.25">
      <c r="A100" s="32"/>
      <c r="B100" s="32"/>
      <c r="C100" s="32"/>
      <c r="D100" s="32"/>
      <c r="E100" s="33"/>
      <c r="F100" s="32"/>
      <c r="G100" s="32"/>
      <c r="H100" s="32"/>
      <c r="I100" s="32"/>
      <c r="J100" s="32"/>
    </row>
    <row r="101" spans="1:10" ht="10.7" customHeight="1" x14ac:dyDescent="0.25">
      <c r="A101" s="32"/>
      <c r="B101" s="32"/>
      <c r="C101" s="32"/>
      <c r="D101" s="32"/>
      <c r="E101" s="33"/>
      <c r="F101" s="32"/>
      <c r="G101" s="32"/>
      <c r="H101" s="32"/>
      <c r="I101" s="32"/>
      <c r="J101" s="32"/>
    </row>
    <row r="102" spans="1:10" ht="10.7" customHeight="1" x14ac:dyDescent="0.25">
      <c r="A102" s="32"/>
      <c r="B102" s="32"/>
      <c r="C102" s="32"/>
      <c r="D102" s="32"/>
      <c r="E102" s="33"/>
      <c r="F102" s="32"/>
      <c r="G102" s="32"/>
      <c r="H102" s="32"/>
      <c r="I102" s="32"/>
      <c r="J102" s="32"/>
    </row>
    <row r="103" spans="1:10" ht="10.7" customHeight="1" x14ac:dyDescent="0.25">
      <c r="A103" s="32"/>
      <c r="B103" s="32"/>
      <c r="C103" s="32"/>
      <c r="D103" s="32"/>
      <c r="E103" s="33"/>
      <c r="F103" s="32"/>
      <c r="G103" s="32"/>
      <c r="H103" s="32"/>
      <c r="I103" s="32"/>
      <c r="J103" s="32"/>
    </row>
    <row r="104" spans="1:10" ht="10.7" customHeight="1" x14ac:dyDescent="0.25">
      <c r="A104" s="32"/>
      <c r="B104" s="32"/>
      <c r="C104" s="32"/>
      <c r="D104" s="32"/>
      <c r="E104" s="33"/>
      <c r="F104" s="32"/>
      <c r="G104" s="32"/>
      <c r="H104" s="32"/>
      <c r="I104" s="32"/>
      <c r="J104" s="32"/>
    </row>
    <row r="105" spans="1:10" ht="10.7" customHeight="1" x14ac:dyDescent="0.25">
      <c r="A105" s="32"/>
      <c r="B105" s="32"/>
      <c r="C105" s="32"/>
      <c r="D105" s="32"/>
      <c r="E105" s="33"/>
      <c r="F105" s="32"/>
      <c r="G105" s="32"/>
      <c r="H105" s="32"/>
      <c r="I105" s="32"/>
      <c r="J105" s="32"/>
    </row>
    <row r="106" spans="1:10" ht="10.7" customHeight="1" x14ac:dyDescent="0.25">
      <c r="A106" s="32"/>
      <c r="B106" s="32"/>
      <c r="C106" s="32"/>
      <c r="D106" s="32"/>
      <c r="E106" s="33"/>
      <c r="F106" s="32"/>
      <c r="G106" s="32"/>
      <c r="H106" s="32"/>
      <c r="I106" s="32"/>
      <c r="J106" s="32"/>
    </row>
    <row r="107" spans="1:10" ht="10.7" customHeight="1" x14ac:dyDescent="0.25">
      <c r="A107" s="32"/>
      <c r="B107" s="32"/>
      <c r="C107" s="32"/>
      <c r="D107" s="32"/>
      <c r="E107" s="33"/>
      <c r="F107" s="32"/>
      <c r="G107" s="32"/>
      <c r="H107" s="32"/>
      <c r="I107" s="32"/>
      <c r="J107" s="32"/>
    </row>
    <row r="108" spans="1:10" ht="10.7" customHeight="1" x14ac:dyDescent="0.25">
      <c r="A108" s="32"/>
      <c r="B108" s="32"/>
      <c r="C108" s="32"/>
      <c r="D108" s="32"/>
      <c r="E108" s="33"/>
      <c r="F108" s="32"/>
      <c r="G108" s="32"/>
      <c r="H108" s="32"/>
      <c r="I108" s="32"/>
      <c r="J108" s="32"/>
    </row>
    <row r="109" spans="1:10" ht="10.7" customHeight="1" x14ac:dyDescent="0.25">
      <c r="A109" s="32"/>
      <c r="B109" s="32"/>
      <c r="C109" s="32"/>
      <c r="D109" s="32"/>
      <c r="E109" s="33"/>
      <c r="F109" s="32"/>
      <c r="G109" s="32"/>
      <c r="H109" s="32"/>
      <c r="I109" s="32"/>
      <c r="J109" s="32"/>
    </row>
    <row r="110" spans="1:10" ht="10.7" customHeight="1" x14ac:dyDescent="0.25">
      <c r="A110" s="32"/>
      <c r="B110" s="32"/>
      <c r="C110" s="32"/>
      <c r="D110" s="32"/>
      <c r="E110" s="33"/>
      <c r="F110" s="32"/>
      <c r="G110" s="32"/>
      <c r="H110" s="32"/>
      <c r="I110" s="32"/>
      <c r="J110" s="32"/>
    </row>
    <row r="111" spans="1:10" ht="10.7" customHeight="1" x14ac:dyDescent="0.25">
      <c r="A111" s="32"/>
      <c r="B111" s="32"/>
      <c r="C111" s="32"/>
      <c r="D111" s="32"/>
      <c r="E111" s="33"/>
      <c r="F111" s="32"/>
      <c r="G111" s="32"/>
      <c r="H111" s="32"/>
      <c r="I111" s="32"/>
      <c r="J111" s="32"/>
    </row>
    <row r="112" spans="1:10" ht="10.7" customHeight="1" x14ac:dyDescent="0.25">
      <c r="A112" s="32"/>
      <c r="B112" s="32"/>
      <c r="C112" s="32"/>
      <c r="D112" s="32"/>
      <c r="E112" s="33"/>
      <c r="F112" s="32"/>
      <c r="G112" s="32"/>
      <c r="H112" s="32"/>
      <c r="I112" s="32"/>
      <c r="J112" s="32"/>
    </row>
    <row r="113" spans="1:10" ht="10.7" customHeight="1" x14ac:dyDescent="0.25">
      <c r="A113" s="32"/>
      <c r="B113" s="32"/>
      <c r="C113" s="32"/>
      <c r="D113" s="32"/>
      <c r="E113" s="33"/>
      <c r="F113" s="32"/>
      <c r="G113" s="32"/>
      <c r="H113" s="32"/>
      <c r="I113" s="32"/>
      <c r="J113" s="32"/>
    </row>
    <row r="114" spans="1:10" ht="10.7" customHeight="1" x14ac:dyDescent="0.25">
      <c r="A114" s="32"/>
      <c r="B114" s="32"/>
      <c r="C114" s="32"/>
      <c r="D114" s="32"/>
      <c r="E114" s="33"/>
      <c r="F114" s="32"/>
      <c r="G114" s="32"/>
      <c r="H114" s="32"/>
      <c r="I114" s="32"/>
      <c r="J114" s="32"/>
    </row>
    <row r="115" spans="1:10" ht="10.7" customHeight="1" x14ac:dyDescent="0.25">
      <c r="A115" s="32"/>
      <c r="B115" s="32"/>
      <c r="C115" s="32"/>
      <c r="D115" s="32"/>
      <c r="E115" s="33"/>
      <c r="F115" s="32"/>
      <c r="G115" s="32"/>
      <c r="H115" s="32"/>
      <c r="I115" s="32"/>
      <c r="J115" s="32"/>
    </row>
    <row r="116" spans="1:10" ht="10.7" customHeight="1" x14ac:dyDescent="0.25">
      <c r="A116" s="32"/>
      <c r="B116" s="32"/>
      <c r="C116" s="32"/>
      <c r="D116" s="32"/>
      <c r="E116" s="33"/>
      <c r="F116" s="32"/>
      <c r="G116" s="32"/>
      <c r="H116" s="32"/>
      <c r="I116" s="32"/>
      <c r="J116" s="32"/>
    </row>
    <row r="117" spans="1:10" ht="10.7" customHeight="1" x14ac:dyDescent="0.25">
      <c r="A117" s="32"/>
      <c r="B117" s="32"/>
      <c r="C117" s="32"/>
      <c r="D117" s="32"/>
      <c r="E117" s="33"/>
      <c r="F117" s="32"/>
      <c r="G117" s="32"/>
      <c r="H117" s="32"/>
      <c r="I117" s="32"/>
      <c r="J117" s="32"/>
    </row>
    <row r="118" spans="1:10" ht="10.7" customHeight="1" x14ac:dyDescent="0.25">
      <c r="A118" s="32"/>
      <c r="B118" s="32"/>
      <c r="C118" s="32"/>
      <c r="D118" s="32"/>
      <c r="E118" s="33"/>
      <c r="F118" s="32"/>
      <c r="G118" s="32"/>
      <c r="H118" s="32"/>
      <c r="I118" s="32"/>
      <c r="J118" s="32"/>
    </row>
    <row r="119" spans="1:10" ht="10.7" customHeight="1" x14ac:dyDescent="0.25">
      <c r="A119" s="32"/>
      <c r="B119" s="32"/>
      <c r="C119" s="32"/>
      <c r="D119" s="32"/>
      <c r="E119" s="33"/>
      <c r="F119" s="32"/>
      <c r="G119" s="32"/>
      <c r="H119" s="32"/>
      <c r="I119" s="32"/>
      <c r="J119" s="32"/>
    </row>
    <row r="120" spans="1:10" ht="10.7" customHeight="1" x14ac:dyDescent="0.25">
      <c r="A120" s="32"/>
      <c r="B120" s="32"/>
      <c r="C120" s="32"/>
      <c r="D120" s="32"/>
      <c r="E120" s="33"/>
      <c r="F120" s="32"/>
      <c r="G120" s="32"/>
      <c r="H120" s="32"/>
      <c r="I120" s="32"/>
      <c r="J120" s="32"/>
    </row>
    <row r="121" spans="1:10" ht="10.7" customHeight="1" x14ac:dyDescent="0.25">
      <c r="A121" s="32"/>
      <c r="B121" s="32"/>
      <c r="C121" s="32"/>
      <c r="D121" s="32"/>
      <c r="E121" s="33"/>
      <c r="F121" s="32"/>
      <c r="G121" s="32"/>
      <c r="H121" s="32"/>
      <c r="I121" s="32"/>
      <c r="J121" s="32"/>
    </row>
    <row r="122" spans="1:10" ht="10.7" customHeight="1" x14ac:dyDescent="0.25">
      <c r="A122" s="32"/>
      <c r="B122" s="32"/>
      <c r="C122" s="32"/>
      <c r="D122" s="32"/>
      <c r="E122" s="33"/>
      <c r="F122" s="32"/>
      <c r="G122" s="32"/>
      <c r="H122" s="32"/>
      <c r="I122" s="32"/>
      <c r="J122" s="32"/>
    </row>
    <row r="123" spans="1:10" ht="10.7" customHeight="1" x14ac:dyDescent="0.25">
      <c r="A123" s="32"/>
      <c r="B123" s="32"/>
      <c r="C123" s="32"/>
      <c r="D123" s="32"/>
      <c r="E123" s="33"/>
      <c r="F123" s="32"/>
      <c r="G123" s="32"/>
      <c r="H123" s="32"/>
      <c r="I123" s="32"/>
      <c r="J123" s="32"/>
    </row>
    <row r="124" spans="1:10" ht="10.7" customHeight="1" x14ac:dyDescent="0.25">
      <c r="A124" s="32"/>
      <c r="B124" s="32"/>
      <c r="C124" s="32"/>
      <c r="D124" s="32"/>
      <c r="E124" s="33"/>
      <c r="F124" s="32"/>
      <c r="G124" s="32"/>
      <c r="H124" s="32"/>
      <c r="I124" s="32"/>
      <c r="J124" s="32"/>
    </row>
    <row r="125" spans="1:10" ht="10.7" customHeight="1" x14ac:dyDescent="0.25">
      <c r="A125" s="32"/>
      <c r="B125" s="32"/>
      <c r="C125" s="32"/>
      <c r="D125" s="32"/>
      <c r="E125" s="33"/>
      <c r="F125" s="32"/>
      <c r="G125" s="32"/>
      <c r="H125" s="32"/>
      <c r="I125" s="32"/>
      <c r="J125" s="32"/>
    </row>
    <row r="126" spans="1:10" ht="10.7" customHeight="1" x14ac:dyDescent="0.25">
      <c r="A126" s="32"/>
      <c r="B126" s="32"/>
      <c r="C126" s="32"/>
      <c r="D126" s="32"/>
      <c r="E126" s="33"/>
      <c r="F126" s="32"/>
      <c r="G126" s="32"/>
      <c r="H126" s="32"/>
      <c r="I126" s="32"/>
      <c r="J126" s="32"/>
    </row>
    <row r="127" spans="1:10" ht="10.7" customHeight="1" x14ac:dyDescent="0.25">
      <c r="A127" s="32"/>
      <c r="B127" s="32"/>
      <c r="C127" s="32"/>
      <c r="D127" s="32"/>
      <c r="E127" s="33"/>
      <c r="F127" s="32"/>
      <c r="G127" s="32"/>
      <c r="H127" s="32"/>
      <c r="I127" s="32"/>
      <c r="J127" s="32"/>
    </row>
    <row r="128" spans="1:10" ht="10.7" customHeight="1" x14ac:dyDescent="0.25">
      <c r="A128" s="32"/>
      <c r="B128" s="32"/>
      <c r="C128" s="32"/>
      <c r="D128" s="32"/>
      <c r="E128" s="33"/>
      <c r="F128" s="32"/>
      <c r="G128" s="32"/>
      <c r="H128" s="32"/>
      <c r="I128" s="32"/>
      <c r="J128" s="32"/>
    </row>
    <row r="129" spans="1:10" ht="10.7" customHeight="1" x14ac:dyDescent="0.25">
      <c r="A129" s="32"/>
      <c r="B129" s="32"/>
      <c r="C129" s="32"/>
      <c r="D129" s="32"/>
      <c r="E129" s="33"/>
      <c r="F129" s="32"/>
      <c r="G129" s="32"/>
      <c r="H129" s="32"/>
      <c r="I129" s="32"/>
      <c r="J129" s="32"/>
    </row>
    <row r="130" spans="1:10" ht="10.7" customHeight="1" x14ac:dyDescent="0.25">
      <c r="A130" s="32"/>
      <c r="B130" s="32"/>
      <c r="C130" s="32"/>
      <c r="D130" s="32"/>
      <c r="E130" s="33"/>
      <c r="F130" s="32"/>
      <c r="G130" s="32"/>
      <c r="H130" s="32"/>
      <c r="I130" s="32"/>
      <c r="J130" s="32"/>
    </row>
    <row r="131" spans="1:10" ht="10.7" customHeight="1" x14ac:dyDescent="0.25">
      <c r="A131" s="32"/>
      <c r="B131" s="32"/>
      <c r="C131" s="32"/>
      <c r="D131" s="32"/>
      <c r="E131" s="33"/>
      <c r="F131" s="32"/>
      <c r="G131" s="32"/>
      <c r="H131" s="32"/>
      <c r="I131" s="32"/>
      <c r="J131" s="32"/>
    </row>
    <row r="132" spans="1:10" ht="10.7" customHeight="1" x14ac:dyDescent="0.25">
      <c r="A132" s="32"/>
      <c r="B132" s="32"/>
      <c r="C132" s="32"/>
      <c r="D132" s="32"/>
      <c r="E132" s="33"/>
      <c r="F132" s="32"/>
      <c r="G132" s="32"/>
      <c r="H132" s="32"/>
      <c r="I132" s="32"/>
      <c r="J132" s="32"/>
    </row>
    <row r="133" spans="1:10" ht="10.7" customHeight="1" x14ac:dyDescent="0.25">
      <c r="A133" s="32"/>
      <c r="B133" s="32"/>
      <c r="C133" s="32"/>
      <c r="D133" s="32"/>
      <c r="E133" s="33"/>
      <c r="F133" s="32"/>
      <c r="G133" s="32"/>
      <c r="H133" s="32"/>
      <c r="I133" s="32"/>
      <c r="J133" s="32"/>
    </row>
    <row r="134" spans="1:10" ht="10.7" customHeight="1" x14ac:dyDescent="0.25">
      <c r="A134" s="32"/>
      <c r="B134" s="32"/>
      <c r="C134" s="32"/>
      <c r="D134" s="32"/>
      <c r="E134" s="33"/>
      <c r="F134" s="32"/>
      <c r="G134" s="32"/>
      <c r="H134" s="32"/>
      <c r="I134" s="32"/>
      <c r="J134" s="32"/>
    </row>
    <row r="135" spans="1:10" ht="10.7" customHeight="1" x14ac:dyDescent="0.25">
      <c r="A135" s="32"/>
      <c r="B135" s="32"/>
      <c r="C135" s="32"/>
      <c r="D135" s="32"/>
      <c r="E135" s="33"/>
      <c r="F135" s="32"/>
      <c r="G135" s="32"/>
      <c r="H135" s="32"/>
      <c r="I135" s="32"/>
      <c r="J135" s="32"/>
    </row>
    <row r="136" spans="1:10" ht="10.7" customHeight="1" x14ac:dyDescent="0.25">
      <c r="A136" s="32"/>
      <c r="B136" s="32"/>
      <c r="C136" s="32"/>
      <c r="D136" s="32"/>
      <c r="E136" s="33"/>
      <c r="F136" s="32"/>
      <c r="G136" s="32"/>
      <c r="H136" s="32"/>
      <c r="I136" s="32"/>
      <c r="J136" s="32"/>
    </row>
    <row r="137" spans="1:10" ht="10.7" customHeight="1" x14ac:dyDescent="0.25">
      <c r="A137" s="32"/>
      <c r="B137" s="32"/>
      <c r="C137" s="32"/>
      <c r="D137" s="32"/>
      <c r="E137" s="33"/>
      <c r="F137" s="32"/>
      <c r="G137" s="32"/>
      <c r="H137" s="32"/>
      <c r="I137" s="32"/>
      <c r="J137" s="32"/>
    </row>
    <row r="138" spans="1:10" ht="10.7" customHeight="1" x14ac:dyDescent="0.25">
      <c r="A138" s="32"/>
      <c r="B138" s="32"/>
      <c r="C138" s="32"/>
      <c r="D138" s="32"/>
      <c r="E138" s="33"/>
      <c r="F138" s="32"/>
      <c r="G138" s="32"/>
      <c r="H138" s="32"/>
      <c r="I138" s="32"/>
      <c r="J138" s="32"/>
    </row>
    <row r="139" spans="1:10" ht="10.7" customHeight="1" x14ac:dyDescent="0.25">
      <c r="A139" s="32"/>
      <c r="B139" s="32"/>
      <c r="C139" s="32"/>
      <c r="D139" s="32"/>
      <c r="E139" s="33"/>
      <c r="F139" s="32"/>
      <c r="G139" s="32"/>
      <c r="H139" s="32"/>
      <c r="I139" s="32"/>
      <c r="J139" s="32"/>
    </row>
    <row r="140" spans="1:10" ht="10.7" customHeight="1" x14ac:dyDescent="0.25">
      <c r="A140" s="32"/>
      <c r="B140" s="32"/>
      <c r="C140" s="32"/>
      <c r="D140" s="32"/>
      <c r="E140" s="33"/>
      <c r="F140" s="32"/>
      <c r="G140" s="32"/>
      <c r="H140" s="32"/>
      <c r="I140" s="32"/>
      <c r="J140" s="32"/>
    </row>
    <row r="141" spans="1:10" ht="10.7" customHeight="1" x14ac:dyDescent="0.25">
      <c r="A141" s="32"/>
      <c r="B141" s="32"/>
      <c r="C141" s="32"/>
      <c r="D141" s="32"/>
      <c r="E141" s="33"/>
      <c r="F141" s="32"/>
      <c r="G141" s="32"/>
      <c r="H141" s="32"/>
      <c r="I141" s="32"/>
      <c r="J141" s="32"/>
    </row>
    <row r="142" spans="1:10" ht="10.7" customHeight="1" x14ac:dyDescent="0.25">
      <c r="A142" s="32"/>
      <c r="B142" s="32"/>
      <c r="C142" s="32"/>
      <c r="D142" s="32"/>
      <c r="E142" s="33"/>
      <c r="F142" s="32"/>
      <c r="G142" s="32"/>
      <c r="H142" s="32"/>
      <c r="I142" s="32"/>
      <c r="J142" s="32"/>
    </row>
    <row r="143" spans="1:10" ht="10.7" customHeight="1" x14ac:dyDescent="0.25">
      <c r="A143" s="32"/>
      <c r="B143" s="32"/>
      <c r="C143" s="32"/>
      <c r="D143" s="32"/>
      <c r="E143" s="33"/>
      <c r="F143" s="32"/>
      <c r="G143" s="32"/>
      <c r="H143" s="32"/>
      <c r="I143" s="32"/>
      <c r="J143" s="32"/>
    </row>
    <row r="144" spans="1:10" ht="10.7" customHeight="1" x14ac:dyDescent="0.25">
      <c r="A144" s="32"/>
      <c r="B144" s="32"/>
      <c r="C144" s="32"/>
      <c r="D144" s="32"/>
      <c r="E144" s="33"/>
      <c r="F144" s="32"/>
      <c r="G144" s="32"/>
      <c r="H144" s="32"/>
      <c r="I144" s="32"/>
      <c r="J144" s="32"/>
    </row>
    <row r="145" spans="1:10" ht="10.7" customHeight="1" x14ac:dyDescent="0.25">
      <c r="A145" s="32"/>
      <c r="B145" s="32"/>
      <c r="C145" s="32"/>
      <c r="D145" s="32"/>
      <c r="E145" s="33"/>
      <c r="F145" s="32"/>
      <c r="G145" s="32"/>
      <c r="H145" s="32"/>
      <c r="I145" s="32"/>
      <c r="J145" s="32"/>
    </row>
    <row r="146" spans="1:10" ht="10.7" customHeight="1" x14ac:dyDescent="0.25">
      <c r="A146" s="32"/>
      <c r="B146" s="32"/>
      <c r="C146" s="32"/>
      <c r="D146" s="32"/>
      <c r="E146" s="33"/>
      <c r="F146" s="32"/>
      <c r="G146" s="32"/>
      <c r="H146" s="32"/>
      <c r="I146" s="32"/>
      <c r="J146" s="32"/>
    </row>
    <row r="147" spans="1:10" ht="10.7" customHeight="1" x14ac:dyDescent="0.25">
      <c r="A147" s="32"/>
      <c r="B147" s="32"/>
      <c r="C147" s="32"/>
      <c r="D147" s="32"/>
      <c r="E147" s="33"/>
      <c r="F147" s="32"/>
      <c r="G147" s="32"/>
      <c r="H147" s="32"/>
      <c r="I147" s="32"/>
      <c r="J147" s="32"/>
    </row>
    <row r="148" spans="1:10" ht="10.7" customHeight="1" x14ac:dyDescent="0.25">
      <c r="A148" s="32"/>
      <c r="B148" s="32"/>
      <c r="C148" s="32"/>
      <c r="D148" s="32"/>
      <c r="E148" s="33"/>
      <c r="F148" s="32"/>
      <c r="G148" s="32"/>
      <c r="H148" s="32"/>
      <c r="I148" s="32"/>
      <c r="J148" s="32"/>
    </row>
    <row r="149" spans="1:10" ht="10.7" customHeight="1" x14ac:dyDescent="0.25">
      <c r="A149" s="32"/>
      <c r="B149" s="32"/>
      <c r="C149" s="32"/>
      <c r="D149" s="32"/>
      <c r="E149" s="33"/>
      <c r="F149" s="32"/>
      <c r="G149" s="32"/>
      <c r="H149" s="32"/>
      <c r="I149" s="32"/>
      <c r="J149" s="32"/>
    </row>
    <row r="150" spans="1:10" ht="10.7" customHeight="1" x14ac:dyDescent="0.25">
      <c r="A150" s="32"/>
      <c r="B150" s="32"/>
      <c r="C150" s="32"/>
      <c r="D150" s="32"/>
      <c r="E150" s="33"/>
      <c r="F150" s="32"/>
      <c r="G150" s="32"/>
      <c r="H150" s="32"/>
      <c r="I150" s="32"/>
      <c r="J150" s="32"/>
    </row>
    <row r="151" spans="1:10" ht="10.7" customHeight="1" x14ac:dyDescent="0.25">
      <c r="A151" s="32"/>
      <c r="B151" s="32"/>
      <c r="C151" s="32"/>
      <c r="D151" s="32"/>
      <c r="E151" s="33"/>
      <c r="F151" s="32"/>
      <c r="G151" s="32"/>
      <c r="H151" s="32"/>
      <c r="I151" s="32"/>
      <c r="J151" s="32"/>
    </row>
    <row r="152" spans="1:10" ht="10.7" customHeight="1" x14ac:dyDescent="0.25">
      <c r="A152" s="32"/>
      <c r="B152" s="32"/>
      <c r="C152" s="32"/>
      <c r="D152" s="32"/>
      <c r="E152" s="33"/>
      <c r="F152" s="32"/>
      <c r="G152" s="32"/>
      <c r="H152" s="32"/>
      <c r="I152" s="32"/>
      <c r="J152" s="32"/>
    </row>
    <row r="153" spans="1:10" ht="10.7" customHeight="1" x14ac:dyDescent="0.25">
      <c r="A153" s="32"/>
      <c r="B153" s="32"/>
      <c r="C153" s="32"/>
      <c r="D153" s="32"/>
      <c r="E153" s="33"/>
      <c r="F153" s="32"/>
      <c r="G153" s="32"/>
      <c r="H153" s="32"/>
      <c r="I153" s="32"/>
      <c r="J153" s="32"/>
    </row>
    <row r="154" spans="1:10" ht="10.7" customHeight="1" x14ac:dyDescent="0.25">
      <c r="A154" s="32"/>
      <c r="B154" s="32"/>
      <c r="C154" s="32"/>
      <c r="D154" s="32"/>
      <c r="E154" s="33"/>
      <c r="F154" s="32"/>
      <c r="G154" s="32"/>
      <c r="H154" s="32"/>
      <c r="I154" s="32"/>
      <c r="J154" s="32"/>
    </row>
    <row r="155" spans="1:10" ht="10.7" customHeight="1" x14ac:dyDescent="0.25">
      <c r="A155" s="32"/>
      <c r="B155" s="32"/>
      <c r="C155" s="32"/>
      <c r="D155" s="32"/>
      <c r="E155" s="33"/>
      <c r="F155" s="32"/>
      <c r="G155" s="32"/>
      <c r="H155" s="32"/>
      <c r="I155" s="32"/>
      <c r="J155" s="32"/>
    </row>
    <row r="156" spans="1:10" ht="10.7" customHeight="1" x14ac:dyDescent="0.25">
      <c r="A156" s="32"/>
      <c r="B156" s="32"/>
      <c r="C156" s="32"/>
      <c r="D156" s="32"/>
      <c r="E156" s="33"/>
      <c r="F156" s="32"/>
      <c r="G156" s="32"/>
      <c r="H156" s="32"/>
      <c r="I156" s="32"/>
      <c r="J156" s="32"/>
    </row>
    <row r="157" spans="1:10" ht="10.7" customHeight="1" x14ac:dyDescent="0.25">
      <c r="A157" s="32"/>
      <c r="B157" s="32"/>
      <c r="C157" s="32"/>
      <c r="D157" s="32"/>
      <c r="E157" s="33"/>
      <c r="F157" s="32"/>
      <c r="G157" s="32"/>
      <c r="H157" s="32"/>
      <c r="I157" s="32"/>
      <c r="J157" s="32"/>
    </row>
    <row r="158" spans="1:10" ht="10.7" customHeight="1" x14ac:dyDescent="0.25">
      <c r="A158" s="32"/>
      <c r="B158" s="32"/>
      <c r="C158" s="32"/>
      <c r="D158" s="32"/>
      <c r="E158" s="33"/>
      <c r="F158" s="32"/>
      <c r="G158" s="32"/>
      <c r="H158" s="32"/>
      <c r="I158" s="32"/>
      <c r="J158" s="32"/>
    </row>
    <row r="159" spans="1:10" ht="10.7" customHeight="1" x14ac:dyDescent="0.25">
      <c r="A159" s="32"/>
      <c r="B159" s="32"/>
      <c r="C159" s="32"/>
      <c r="D159" s="32"/>
      <c r="E159" s="33"/>
      <c r="F159" s="32"/>
      <c r="G159" s="32"/>
      <c r="H159" s="32"/>
      <c r="I159" s="32"/>
      <c r="J159" s="32"/>
    </row>
    <row r="160" spans="1:10" ht="10.7" customHeight="1" x14ac:dyDescent="0.25">
      <c r="A160" s="32"/>
      <c r="B160" s="32"/>
      <c r="C160" s="32"/>
      <c r="D160" s="32"/>
      <c r="E160" s="33"/>
      <c r="F160" s="32"/>
      <c r="G160" s="32"/>
      <c r="H160" s="32"/>
      <c r="I160" s="32"/>
      <c r="J160" s="32"/>
    </row>
    <row r="161" spans="1:10" ht="10.7" customHeight="1" x14ac:dyDescent="0.25">
      <c r="A161" s="32"/>
      <c r="B161" s="32"/>
      <c r="C161" s="32"/>
      <c r="D161" s="32"/>
      <c r="E161" s="33"/>
      <c r="F161" s="32"/>
      <c r="G161" s="32"/>
      <c r="H161" s="32"/>
      <c r="I161" s="32"/>
      <c r="J161" s="32"/>
    </row>
    <row r="162" spans="1:10" ht="10.7" customHeight="1" x14ac:dyDescent="0.25">
      <c r="A162" s="32"/>
      <c r="B162" s="32"/>
      <c r="C162" s="32"/>
      <c r="D162" s="32"/>
      <c r="E162" s="33"/>
      <c r="F162" s="32"/>
      <c r="G162" s="32"/>
      <c r="H162" s="32"/>
      <c r="I162" s="32"/>
      <c r="J162" s="32"/>
    </row>
    <row r="163" spans="1:10" ht="10.7" customHeight="1" x14ac:dyDescent="0.25">
      <c r="A163" s="32"/>
      <c r="B163" s="32"/>
      <c r="C163" s="32"/>
      <c r="D163" s="32"/>
      <c r="E163" s="33"/>
      <c r="F163" s="32"/>
      <c r="G163" s="32"/>
      <c r="H163" s="32"/>
      <c r="I163" s="32"/>
      <c r="J163" s="32"/>
    </row>
    <row r="164" spans="1:10" ht="10.7" customHeight="1" x14ac:dyDescent="0.25">
      <c r="A164" s="32"/>
      <c r="B164" s="32"/>
      <c r="C164" s="32"/>
      <c r="D164" s="32"/>
      <c r="E164" s="33"/>
      <c r="F164" s="32"/>
      <c r="G164" s="32"/>
      <c r="H164" s="32"/>
      <c r="I164" s="32"/>
      <c r="J164" s="32"/>
    </row>
    <row r="165" spans="1:10" ht="10.7" customHeight="1" x14ac:dyDescent="0.25">
      <c r="A165" s="32"/>
      <c r="B165" s="32"/>
      <c r="C165" s="32"/>
      <c r="D165" s="32"/>
      <c r="E165" s="33"/>
      <c r="F165" s="32"/>
      <c r="G165" s="32"/>
      <c r="H165" s="32"/>
      <c r="I165" s="32"/>
      <c r="J165" s="32"/>
    </row>
    <row r="166" spans="1:10" ht="10.7" customHeight="1" x14ac:dyDescent="0.25"/>
    <row r="167" spans="1:10" ht="10.7" customHeight="1" x14ac:dyDescent="0.25"/>
    <row r="168" spans="1:10" ht="10.7" customHeight="1" x14ac:dyDescent="0.25"/>
    <row r="169" spans="1:10" ht="10.7" customHeight="1" x14ac:dyDescent="0.25"/>
    <row r="170" spans="1:10" ht="10.7" customHeight="1" x14ac:dyDescent="0.25"/>
    <row r="171" spans="1:10" ht="10.7" customHeight="1" x14ac:dyDescent="0.25"/>
    <row r="172" spans="1:10" ht="10.7" customHeight="1" x14ac:dyDescent="0.25"/>
    <row r="173" spans="1:10" ht="10.7" customHeight="1" x14ac:dyDescent="0.25"/>
    <row r="174" spans="1:10" ht="10.7" customHeight="1" x14ac:dyDescent="0.25"/>
    <row r="175" spans="1:10" ht="10.7" customHeight="1" x14ac:dyDescent="0.25"/>
    <row r="176" spans="1:10" ht="10.7" customHeight="1" x14ac:dyDescent="0.25"/>
    <row r="177" ht="10.7" customHeight="1" x14ac:dyDescent="0.25"/>
    <row r="178" ht="10.7" customHeight="1" x14ac:dyDescent="0.25"/>
    <row r="179" ht="10.7" customHeight="1" x14ac:dyDescent="0.25"/>
    <row r="180" ht="10.7" customHeight="1" x14ac:dyDescent="0.25"/>
    <row r="181" ht="10.7" customHeight="1" x14ac:dyDescent="0.25"/>
    <row r="182" ht="10.7" customHeight="1" x14ac:dyDescent="0.25"/>
    <row r="183" ht="10.7" customHeight="1" x14ac:dyDescent="0.25"/>
    <row r="184" ht="10.7" customHeight="1" x14ac:dyDescent="0.25"/>
    <row r="185" ht="10.7" customHeight="1" x14ac:dyDescent="0.25"/>
    <row r="186" ht="10.7" customHeight="1" x14ac:dyDescent="0.25"/>
    <row r="187" ht="10.7" customHeight="1" x14ac:dyDescent="0.25"/>
    <row r="188" ht="10.7" customHeight="1" x14ac:dyDescent="0.25"/>
    <row r="189" ht="10.7" customHeight="1" x14ac:dyDescent="0.25"/>
    <row r="190" ht="10.7" customHeight="1" x14ac:dyDescent="0.25"/>
    <row r="191" ht="10.7" customHeight="1" x14ac:dyDescent="0.25"/>
    <row r="192" ht="10.7" customHeight="1" x14ac:dyDescent="0.25"/>
    <row r="193" ht="10.7" customHeight="1" x14ac:dyDescent="0.25"/>
    <row r="194" ht="10.7" customHeight="1" x14ac:dyDescent="0.25"/>
    <row r="195" ht="10.7" customHeight="1" x14ac:dyDescent="0.25"/>
    <row r="196" ht="10.7" customHeight="1" x14ac:dyDescent="0.25"/>
    <row r="197" ht="10.7" customHeight="1" x14ac:dyDescent="0.25"/>
    <row r="198" ht="10.7" customHeight="1" x14ac:dyDescent="0.25"/>
    <row r="199" ht="10.7" customHeight="1" x14ac:dyDescent="0.25"/>
    <row r="200" ht="10.7" customHeight="1" x14ac:dyDescent="0.25"/>
    <row r="201" ht="10.7" customHeight="1" x14ac:dyDescent="0.25"/>
    <row r="202" ht="10.7" customHeight="1" x14ac:dyDescent="0.25"/>
    <row r="203" ht="10.7" customHeight="1" x14ac:dyDescent="0.25"/>
    <row r="204" ht="10.7" customHeight="1" x14ac:dyDescent="0.25"/>
    <row r="205" ht="10.7" customHeight="1" x14ac:dyDescent="0.25"/>
    <row r="206" ht="10.7" customHeight="1" x14ac:dyDescent="0.25"/>
    <row r="207" ht="10.7" customHeight="1" x14ac:dyDescent="0.25"/>
    <row r="208" ht="10.7" customHeight="1" x14ac:dyDescent="0.25"/>
    <row r="209" ht="10.7" customHeight="1" x14ac:dyDescent="0.25"/>
    <row r="210" ht="10.7" customHeight="1" x14ac:dyDescent="0.25"/>
    <row r="211" ht="10.7" customHeight="1" x14ac:dyDescent="0.25"/>
    <row r="212" ht="10.7" customHeight="1" x14ac:dyDescent="0.25"/>
    <row r="213" ht="10.7" customHeight="1" x14ac:dyDescent="0.25"/>
    <row r="214" ht="10.7" customHeight="1" x14ac:dyDescent="0.25"/>
    <row r="215" ht="10.7" customHeight="1" x14ac:dyDescent="0.25"/>
    <row r="216" ht="10.7" customHeight="1" x14ac:dyDescent="0.25"/>
    <row r="217" ht="10.7" customHeight="1" x14ac:dyDescent="0.25"/>
    <row r="218" ht="10.7" customHeight="1" x14ac:dyDescent="0.25"/>
    <row r="219" ht="10.7" customHeight="1" x14ac:dyDescent="0.25"/>
    <row r="220" ht="10.7" customHeight="1" x14ac:dyDescent="0.25"/>
    <row r="221" ht="10.7" customHeight="1" x14ac:dyDescent="0.25"/>
    <row r="222" ht="10.7" customHeight="1" x14ac:dyDescent="0.25"/>
    <row r="223" ht="10.7" customHeight="1" x14ac:dyDescent="0.25"/>
    <row r="224" ht="10.7" customHeight="1" x14ac:dyDescent="0.25"/>
    <row r="225" ht="10.7" customHeight="1" x14ac:dyDescent="0.25"/>
    <row r="226" ht="10.7" customHeight="1" x14ac:dyDescent="0.25"/>
    <row r="227" ht="10.7" customHeight="1" x14ac:dyDescent="0.25"/>
    <row r="228" ht="10.7" customHeight="1" x14ac:dyDescent="0.25"/>
    <row r="229" ht="10.7" customHeight="1" x14ac:dyDescent="0.25"/>
    <row r="230" ht="10.7" customHeight="1" x14ac:dyDescent="0.25"/>
    <row r="231" ht="10.7" customHeight="1" x14ac:dyDescent="0.25"/>
    <row r="232" ht="10.7" customHeight="1" x14ac:dyDescent="0.25"/>
    <row r="233" ht="10.7" customHeight="1" x14ac:dyDescent="0.25"/>
    <row r="234" ht="10.7" customHeight="1" x14ac:dyDescent="0.25"/>
    <row r="235" ht="10.7" customHeight="1" x14ac:dyDescent="0.25"/>
    <row r="236" ht="10.7" customHeight="1" x14ac:dyDescent="0.25"/>
    <row r="237" ht="10.7" customHeight="1" x14ac:dyDescent="0.25"/>
    <row r="238" ht="10.7" customHeight="1" x14ac:dyDescent="0.25"/>
    <row r="239" ht="10.7" customHeight="1" x14ac:dyDescent="0.25"/>
  </sheetData>
  <sheetProtection password="CC78" sheet="1" objects="1" scenarios="1" selectLockedCells="1"/>
  <mergeCells count="46">
    <mergeCell ref="C71:D71"/>
    <mergeCell ref="G75:I75"/>
    <mergeCell ref="B10:D10"/>
    <mergeCell ref="C37:J37"/>
    <mergeCell ref="C21:J21"/>
    <mergeCell ref="E13:G13"/>
    <mergeCell ref="E14:G14"/>
    <mergeCell ref="D31:E31"/>
    <mergeCell ref="D32:E32"/>
    <mergeCell ref="E42:F42"/>
    <mergeCell ref="E43:F43"/>
    <mergeCell ref="E67:F67"/>
    <mergeCell ref="C69:D69"/>
    <mergeCell ref="E69:F69"/>
    <mergeCell ref="G69:I69"/>
    <mergeCell ref="B16:J16"/>
    <mergeCell ref="C48:J49"/>
    <mergeCell ref="D6:J6"/>
    <mergeCell ref="B6:C6"/>
    <mergeCell ref="C47:J47"/>
    <mergeCell ref="G42:H42"/>
    <mergeCell ref="I42:J42"/>
    <mergeCell ref="G43:H43"/>
    <mergeCell ref="I43:J43"/>
    <mergeCell ref="H31:I31"/>
    <mergeCell ref="C27:J27"/>
    <mergeCell ref="C29:J29"/>
    <mergeCell ref="B44:F45"/>
    <mergeCell ref="B7:C7"/>
    <mergeCell ref="D7:J7"/>
    <mergeCell ref="F71:H71"/>
    <mergeCell ref="B73:K73"/>
    <mergeCell ref="D2:J2"/>
    <mergeCell ref="C8:J8"/>
    <mergeCell ref="B11:D11"/>
    <mergeCell ref="B12:F12"/>
    <mergeCell ref="C25:J25"/>
    <mergeCell ref="C23:J23"/>
    <mergeCell ref="D3:J3"/>
    <mergeCell ref="D55:J55"/>
    <mergeCell ref="C59:J59"/>
    <mergeCell ref="D65:J65"/>
    <mergeCell ref="G67:H67"/>
    <mergeCell ref="I67:J67"/>
    <mergeCell ref="C38:H38"/>
    <mergeCell ref="C40:J40"/>
  </mergeCells>
  <conditionalFormatting sqref="E11 D55:J55 J31 I42:J43 E13:G14 C25:J25 E69:F69 C48:J49 C40:J40 D31:E32 C59:J59 D65:J65 E67:F67 I67:J67 J69 E42:F43 I71 C29:J29 G75:I75 D6:J6 E71">
    <cfRule type="containsBlanks" dxfId="39" priority="35">
      <formula>LEN(TRIM(C6))=0</formula>
    </cfRule>
  </conditionalFormatting>
  <conditionalFormatting sqref="C31:J33">
    <cfRule type="expression" dxfId="38" priority="7">
      <formula>$C$25="Loan Pool"</formula>
    </cfRule>
  </conditionalFormatting>
  <conditionalFormatting sqref="C31:J32">
    <cfRule type="expression" dxfId="37" priority="5">
      <formula>$C$25="Loan Pool"</formula>
    </cfRule>
  </conditionalFormatting>
  <conditionalFormatting sqref="C31:E31">
    <cfRule type="expression" dxfId="36" priority="4">
      <formula>$J$31&gt;0</formula>
    </cfRule>
  </conditionalFormatting>
  <conditionalFormatting sqref="H31:J31">
    <cfRule type="expression" dxfId="35" priority="3">
      <formula>$D$31&gt;0</formula>
    </cfRule>
  </conditionalFormatting>
  <conditionalFormatting sqref="D7:J7">
    <cfRule type="containsBlanks" dxfId="34" priority="1">
      <formula>LEN(TRIM(D7))=0</formula>
    </cfRule>
  </conditionalFormatting>
  <dataValidations count="5">
    <dataValidation type="list" allowBlank="1" showInputMessage="1" showErrorMessage="1" sqref="E11">
      <formula1>"Yes,No"</formula1>
    </dataValidation>
    <dataValidation type="list" allowBlank="1" showInputMessage="1" showErrorMessage="1" sqref="C25:J25">
      <formula1>SBA</formula1>
    </dataValidation>
    <dataValidation type="list" allowBlank="1" showInputMessage="1" showErrorMessage="1" sqref="C40:J40">
      <formula1>Income</formula1>
    </dataValidation>
    <dataValidation type="list" allowBlank="1" showInputMessage="1" showErrorMessage="1" sqref="C59:J59">
      <formula1>Targeted_Area</formula1>
    </dataValidation>
    <dataValidation type="list" allowBlank="1" showInputMessage="1" showErrorMessage="1" sqref="D65:J65">
      <formula1>Wages</formula1>
    </dataValidation>
  </dataValidations>
  <hyperlinks>
    <hyperlink ref="C21:F21" r:id="rId1" display="SBA size standards are available at www.SBA.gov."/>
    <hyperlink ref="B44" r:id="rId2"/>
  </hyperlinks>
  <pageMargins left="0.7" right="0.57999999999999996" top="0.32" bottom="0.32" header="0.3" footer="0.3"/>
  <pageSetup scale="93" orientation="portrait" r:id="rId3"/>
  <drawing r:id="rId4"/>
  <legacyDrawing r:id="rId5"/>
  <mc:AlternateContent xmlns:mc="http://schemas.openxmlformats.org/markup-compatibility/2006">
    <mc:Choice Requires="x14">
      <controls>
        <mc:AlternateContent xmlns:mc="http://schemas.openxmlformats.org/markup-compatibility/2006">
          <mc:Choice Requires="x14">
            <control shapeId="2050" r:id="rId6" name="Check Box 2">
              <controlPr defaultSize="0" autoFill="0" autoLine="0" autoPict="0">
                <anchor moveWithCells="1">
                  <from>
                    <xdr:col>1</xdr:col>
                    <xdr:colOff>9525</xdr:colOff>
                    <xdr:row>17</xdr:row>
                    <xdr:rowOff>85725</xdr:rowOff>
                  </from>
                  <to>
                    <xdr:col>9</xdr:col>
                    <xdr:colOff>342900</xdr:colOff>
                    <xdr:row>19</xdr:row>
                    <xdr:rowOff>38100</xdr:rowOff>
                  </to>
                </anchor>
              </controlPr>
            </control>
          </mc:Choice>
        </mc:AlternateContent>
        <mc:AlternateContent xmlns:mc="http://schemas.openxmlformats.org/markup-compatibility/2006">
          <mc:Choice Requires="x14">
            <control shapeId="2051" r:id="rId7" name="Check Box 3">
              <controlPr defaultSize="0" autoFill="0" autoLine="0" autoPict="0">
                <anchor moveWithCells="1">
                  <from>
                    <xdr:col>1</xdr:col>
                    <xdr:colOff>0</xdr:colOff>
                    <xdr:row>34</xdr:row>
                    <xdr:rowOff>85725</xdr:rowOff>
                  </from>
                  <to>
                    <xdr:col>9</xdr:col>
                    <xdr:colOff>333375</xdr:colOff>
                    <xdr:row>36</xdr:row>
                    <xdr:rowOff>38100</xdr:rowOff>
                  </to>
                </anchor>
              </controlPr>
            </control>
          </mc:Choice>
        </mc:AlternateContent>
        <mc:AlternateContent xmlns:mc="http://schemas.openxmlformats.org/markup-compatibility/2006">
          <mc:Choice Requires="x14">
            <control shapeId="2060" r:id="rId8" name="Check Box 12">
              <controlPr defaultSize="0" autoFill="0" autoLine="0" autoPict="0">
                <anchor moveWithCells="1">
                  <from>
                    <xdr:col>1</xdr:col>
                    <xdr:colOff>0</xdr:colOff>
                    <xdr:row>51</xdr:row>
                    <xdr:rowOff>76200</xdr:rowOff>
                  </from>
                  <to>
                    <xdr:col>9</xdr:col>
                    <xdr:colOff>333375</xdr:colOff>
                    <xdr:row>53</xdr:row>
                    <xdr:rowOff>28575</xdr:rowOff>
                  </to>
                </anchor>
              </controlPr>
            </control>
          </mc:Choice>
        </mc:AlternateContent>
        <mc:AlternateContent xmlns:mc="http://schemas.openxmlformats.org/markup-compatibility/2006">
          <mc:Choice Requires="x14">
            <control shapeId="2063" r:id="rId9" name="Check Box 15">
              <controlPr defaultSize="0" autoFill="0" autoLine="0" autoPict="0">
                <anchor moveWithCells="1">
                  <from>
                    <xdr:col>1</xdr:col>
                    <xdr:colOff>0</xdr:colOff>
                    <xdr:row>61</xdr:row>
                    <xdr:rowOff>76200</xdr:rowOff>
                  </from>
                  <to>
                    <xdr:col>9</xdr:col>
                    <xdr:colOff>333375</xdr:colOff>
                    <xdr:row>63</xdr:row>
                    <xdr:rowOff>28575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0</xdr:colOff>
                    <xdr:row>73</xdr:row>
                    <xdr:rowOff>76200</xdr:rowOff>
                  </from>
                  <to>
                    <xdr:col>4</xdr:col>
                    <xdr:colOff>381000</xdr:colOff>
                    <xdr:row>75</xdr:row>
                    <xdr:rowOff>66675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5</xdr:col>
                    <xdr:colOff>171450</xdr:colOff>
                    <xdr:row>73</xdr:row>
                    <xdr:rowOff>76200</xdr:rowOff>
                  </from>
                  <to>
                    <xdr:col>6</xdr:col>
                    <xdr:colOff>28575</xdr:colOff>
                    <xdr:row>75</xdr:row>
                    <xdr:rowOff>66675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W129"/>
  <sheetViews>
    <sheetView showGridLines="0" workbookViewId="0">
      <selection activeCell="C10" sqref="C10:D10"/>
    </sheetView>
  </sheetViews>
  <sheetFormatPr defaultRowHeight="15.75" x14ac:dyDescent="0.25"/>
  <cols>
    <col min="1" max="1" width="1.125" style="19" customWidth="1"/>
    <col min="2" max="2" width="3.625" customWidth="1"/>
    <col min="3" max="3" width="15.375" customWidth="1"/>
    <col min="7" max="7" width="10.5" customWidth="1"/>
    <col min="8" max="8" width="10.875" customWidth="1"/>
    <col min="9" max="9" width="16.875" customWidth="1"/>
    <col min="10" max="10" width="11.25" style="19" customWidth="1"/>
    <col min="11" max="11" width="24.625" customWidth="1"/>
    <col min="12" max="12" width="11.625" style="19" bestFit="1" customWidth="1"/>
    <col min="13" max="14" width="19.75" style="19" customWidth="1"/>
    <col min="15" max="15" width="17" customWidth="1"/>
    <col min="16" max="16" width="7" style="19" bestFit="1" customWidth="1"/>
    <col min="17" max="17" width="7.875" style="19" bestFit="1" customWidth="1"/>
    <col min="18" max="18" width="14.625" customWidth="1"/>
    <col min="19" max="19" width="9.625" customWidth="1"/>
    <col min="20" max="20" width="13.25" customWidth="1"/>
  </cols>
  <sheetData>
    <row r="1" spans="1:23" ht="12.75" customHeight="1" x14ac:dyDescent="0.25">
      <c r="A1" s="83"/>
      <c r="B1" s="83"/>
      <c r="C1" s="83"/>
      <c r="D1" s="83"/>
      <c r="E1" s="83"/>
      <c r="F1" s="83"/>
      <c r="G1" s="83"/>
      <c r="H1" s="83"/>
      <c r="I1" s="83"/>
      <c r="J1" s="83"/>
      <c r="K1" s="83"/>
      <c r="L1" s="83"/>
      <c r="M1" s="83"/>
      <c r="N1" s="83"/>
      <c r="O1" s="83"/>
      <c r="P1" s="83"/>
      <c r="Q1" s="83"/>
      <c r="R1" s="83"/>
    </row>
    <row r="2" spans="1:23" ht="12.75" customHeight="1" x14ac:dyDescent="0.25">
      <c r="A2" s="83"/>
      <c r="B2" s="83"/>
      <c r="C2" s="83"/>
      <c r="D2" s="316" t="s">
        <v>76</v>
      </c>
      <c r="E2" s="316"/>
      <c r="F2" s="316"/>
      <c r="G2" s="316"/>
      <c r="H2" s="316"/>
      <c r="I2" s="316"/>
      <c r="J2" s="59"/>
      <c r="K2" s="36"/>
      <c r="L2" s="137"/>
      <c r="M2" s="36"/>
      <c r="N2" s="137"/>
      <c r="O2" s="36"/>
      <c r="P2" s="36"/>
      <c r="Q2" s="36"/>
      <c r="R2" s="83"/>
    </row>
    <row r="3" spans="1:23" ht="12.75" customHeight="1" thickBot="1" x14ac:dyDescent="0.3">
      <c r="A3" s="83"/>
      <c r="B3" s="83"/>
      <c r="C3" s="83"/>
      <c r="D3" s="289"/>
      <c r="E3" s="289"/>
      <c r="F3" s="289"/>
      <c r="G3" s="289"/>
      <c r="H3" s="289"/>
      <c r="I3" s="289"/>
      <c r="J3" s="52"/>
      <c r="K3" s="53"/>
      <c r="L3" s="140"/>
      <c r="M3" s="53"/>
      <c r="N3" s="140"/>
      <c r="O3" s="53"/>
      <c r="P3" s="53"/>
      <c r="Q3" s="53"/>
      <c r="R3" s="83"/>
    </row>
    <row r="4" spans="1:23" ht="12.75" customHeight="1" x14ac:dyDescent="0.25">
      <c r="A4" s="83"/>
      <c r="B4" s="83"/>
      <c r="C4" s="83"/>
      <c r="D4" s="83"/>
      <c r="E4" s="83"/>
      <c r="F4" s="83"/>
      <c r="G4" s="83"/>
      <c r="H4" s="83"/>
      <c r="I4" s="83"/>
      <c r="J4" s="83"/>
      <c r="K4" s="91" t="s">
        <v>82</v>
      </c>
      <c r="L4" s="152"/>
      <c r="M4" s="213">
        <f>SUM(V10:V129)</f>
        <v>0</v>
      </c>
      <c r="N4" s="154"/>
      <c r="O4" s="83"/>
      <c r="P4" s="83"/>
      <c r="Q4" s="83"/>
      <c r="R4" s="83"/>
    </row>
    <row r="5" spans="1:23" ht="12.75" customHeight="1" thickBot="1" x14ac:dyDescent="0.3">
      <c r="A5" s="83"/>
      <c r="B5" s="83"/>
      <c r="C5" s="83"/>
      <c r="D5" s="83"/>
      <c r="E5" s="83"/>
      <c r="F5" s="83"/>
      <c r="G5" s="83"/>
      <c r="H5" s="83"/>
      <c r="I5" s="83"/>
      <c r="J5" s="83"/>
      <c r="K5" s="92" t="s">
        <v>83</v>
      </c>
      <c r="L5" s="153"/>
      <c r="M5" s="214">
        <f>SUM(W10:W129)</f>
        <v>0</v>
      </c>
      <c r="N5" s="154"/>
      <c r="O5" s="83"/>
      <c r="P5" s="83"/>
      <c r="Q5" s="83"/>
      <c r="R5" s="83"/>
    </row>
    <row r="6" spans="1:23" ht="10.7" customHeight="1" x14ac:dyDescent="0.25">
      <c r="A6" s="83"/>
      <c r="B6" s="84"/>
      <c r="C6" s="84"/>
      <c r="D6" s="84"/>
      <c r="E6" s="84"/>
      <c r="F6" s="84"/>
      <c r="G6" s="84"/>
      <c r="H6" s="84"/>
      <c r="I6" s="84"/>
      <c r="J6" s="84"/>
      <c r="K6" s="83"/>
      <c r="L6" s="83"/>
      <c r="M6" s="83"/>
      <c r="N6" s="83"/>
      <c r="O6" s="83"/>
      <c r="P6" s="83"/>
      <c r="Q6" s="83"/>
      <c r="R6" s="83"/>
    </row>
    <row r="7" spans="1:23" ht="12.75" customHeight="1" x14ac:dyDescent="0.25">
      <c r="A7" s="83"/>
      <c r="B7" s="317" t="s">
        <v>52</v>
      </c>
      <c r="C7" s="317"/>
      <c r="D7" s="318" t="str">
        <f>IF('Application Form'!D31:I31="","",'Application Form'!D31:I31)</f>
        <v/>
      </c>
      <c r="E7" s="318"/>
      <c r="F7" s="318"/>
      <c r="G7" s="318"/>
      <c r="H7" s="318"/>
      <c r="I7" s="318"/>
      <c r="J7" s="93"/>
      <c r="K7" s="83"/>
      <c r="L7" s="83"/>
      <c r="M7" s="83"/>
      <c r="N7" s="83"/>
      <c r="O7" s="83"/>
      <c r="P7" s="83"/>
      <c r="Q7" s="83"/>
      <c r="R7" s="83"/>
    </row>
    <row r="8" spans="1:23" s="19" customFormat="1" x14ac:dyDescent="0.25">
      <c r="A8" s="83"/>
      <c r="B8" s="320" t="s">
        <v>10</v>
      </c>
      <c r="C8" s="321"/>
      <c r="D8" s="322" t="str">
        <f>IF('Application Form'!D7:E7="","",'Application Form'!D7:E7)</f>
        <v/>
      </c>
      <c r="E8" s="322"/>
      <c r="F8" s="322"/>
      <c r="G8" s="322"/>
      <c r="H8" s="322"/>
      <c r="I8" s="322"/>
      <c r="J8" s="93"/>
      <c r="K8" s="83"/>
      <c r="L8" s="83"/>
      <c r="M8" s="83"/>
      <c r="N8" s="83"/>
      <c r="O8" s="83"/>
      <c r="P8" s="83"/>
      <c r="Q8" s="83"/>
      <c r="R8" s="83"/>
    </row>
    <row r="9" spans="1:23" ht="90" x14ac:dyDescent="0.25">
      <c r="A9" s="83"/>
      <c r="B9" s="85"/>
      <c r="C9" s="319" t="s">
        <v>84</v>
      </c>
      <c r="D9" s="319"/>
      <c r="E9" s="86" t="s">
        <v>77</v>
      </c>
      <c r="F9" s="86" t="s">
        <v>78</v>
      </c>
      <c r="G9" s="86" t="s">
        <v>80</v>
      </c>
      <c r="H9" s="86" t="s">
        <v>79</v>
      </c>
      <c r="I9" s="86" t="s">
        <v>81</v>
      </c>
      <c r="J9" s="87" t="s">
        <v>138</v>
      </c>
      <c r="K9" s="86" t="s">
        <v>156</v>
      </c>
      <c r="L9" s="87" t="s">
        <v>139</v>
      </c>
      <c r="M9" s="86" t="s">
        <v>140</v>
      </c>
      <c r="N9" s="87" t="s">
        <v>141</v>
      </c>
      <c r="O9" s="87" t="s">
        <v>170</v>
      </c>
      <c r="P9" s="87" t="s">
        <v>181</v>
      </c>
      <c r="Q9" s="87" t="s">
        <v>182</v>
      </c>
      <c r="R9" s="87" t="s">
        <v>157</v>
      </c>
      <c r="S9" s="175" t="s">
        <v>183</v>
      </c>
      <c r="T9" s="175" t="s">
        <v>184</v>
      </c>
      <c r="U9" s="175" t="s">
        <v>185</v>
      </c>
      <c r="V9" s="175" t="s">
        <v>186</v>
      </c>
      <c r="W9" s="175" t="s">
        <v>187</v>
      </c>
    </row>
    <row r="10" spans="1:23" ht="12.75" customHeight="1" x14ac:dyDescent="0.25">
      <c r="A10" s="83"/>
      <c r="B10" s="88">
        <v>1</v>
      </c>
      <c r="C10" s="315"/>
      <c r="D10" s="315"/>
      <c r="E10" s="155"/>
      <c r="F10" s="155"/>
      <c r="G10" s="156"/>
      <c r="H10" s="155"/>
      <c r="I10" s="157"/>
      <c r="J10" s="181"/>
      <c r="K10" s="155"/>
      <c r="L10" s="155"/>
      <c r="M10" s="155"/>
      <c r="N10" s="155"/>
      <c r="O10" s="226"/>
      <c r="P10" s="155"/>
      <c r="Q10" s="155"/>
      <c r="R10" s="156"/>
      <c r="S10" s="219"/>
      <c r="T10" s="218" t="str">
        <f>IF(S10="Yes",I10,"")</f>
        <v/>
      </c>
      <c r="U10" s="180" t="str">
        <f>IF(S10="Yes",J10,"")</f>
        <v/>
      </c>
      <c r="V10" s="212" t="str">
        <f>IF(S10="Yes",P10,"")</f>
        <v/>
      </c>
      <c r="W10" s="212" t="str">
        <f>IF(S10="Yes",Q10,"")</f>
        <v/>
      </c>
    </row>
    <row r="11" spans="1:23" ht="12.75" customHeight="1" x14ac:dyDescent="0.25">
      <c r="A11" s="83"/>
      <c r="B11" s="88">
        <v>2</v>
      </c>
      <c r="C11" s="315"/>
      <c r="D11" s="315"/>
      <c r="E11" s="155"/>
      <c r="F11" s="155"/>
      <c r="G11" s="156"/>
      <c r="H11" s="155"/>
      <c r="I11" s="157"/>
      <c r="J11" s="181"/>
      <c r="K11" s="155"/>
      <c r="L11" s="155"/>
      <c r="M11" s="190"/>
      <c r="N11" s="155"/>
      <c r="O11" s="226"/>
      <c r="P11" s="155"/>
      <c r="Q11" s="155"/>
      <c r="R11" s="156"/>
      <c r="S11" s="227"/>
      <c r="T11" s="218" t="str">
        <f t="shared" ref="T11:T49" si="0">IF(S11="Yes",I11,"")</f>
        <v/>
      </c>
      <c r="U11" s="180" t="str">
        <f t="shared" ref="U11:U49" si="1">IF(S11="Yes",J11,"")</f>
        <v/>
      </c>
      <c r="V11" s="212" t="str">
        <f>IF(S11="Yes",P11,"")</f>
        <v/>
      </c>
      <c r="W11" s="212" t="str">
        <f t="shared" ref="W11:W49" si="2">IF(S11="Yes",Q11,"")</f>
        <v/>
      </c>
    </row>
    <row r="12" spans="1:23" ht="12.75" customHeight="1" x14ac:dyDescent="0.25">
      <c r="A12" s="83"/>
      <c r="B12" s="88">
        <v>3</v>
      </c>
      <c r="C12" s="315"/>
      <c r="D12" s="315"/>
      <c r="E12" s="155"/>
      <c r="F12" s="155"/>
      <c r="G12" s="156"/>
      <c r="H12" s="155"/>
      <c r="I12" s="157"/>
      <c r="J12" s="181"/>
      <c r="K12" s="155"/>
      <c r="L12" s="155"/>
      <c r="M12" s="190"/>
      <c r="N12" s="155"/>
      <c r="O12" s="226"/>
      <c r="P12" s="155"/>
      <c r="Q12" s="155"/>
      <c r="R12" s="156"/>
      <c r="S12" s="227"/>
      <c r="T12" s="218" t="str">
        <f t="shared" si="0"/>
        <v/>
      </c>
      <c r="U12" s="180" t="str">
        <f t="shared" si="1"/>
        <v/>
      </c>
      <c r="V12" s="212" t="str">
        <f t="shared" ref="V12:V49" si="3">IF(S12="Yes",P12,"")</f>
        <v/>
      </c>
      <c r="W12" s="212" t="str">
        <f t="shared" si="2"/>
        <v/>
      </c>
    </row>
    <row r="13" spans="1:23" ht="12.75" customHeight="1" x14ac:dyDescent="0.25">
      <c r="A13" s="83"/>
      <c r="B13" s="88">
        <v>4</v>
      </c>
      <c r="C13" s="315"/>
      <c r="D13" s="315"/>
      <c r="E13" s="155"/>
      <c r="F13" s="155"/>
      <c r="G13" s="156"/>
      <c r="H13" s="155"/>
      <c r="I13" s="157"/>
      <c r="J13" s="181"/>
      <c r="K13" s="155"/>
      <c r="L13" s="155"/>
      <c r="M13" s="190"/>
      <c r="N13" s="155"/>
      <c r="O13" s="226"/>
      <c r="P13" s="155"/>
      <c r="Q13" s="155"/>
      <c r="R13" s="156"/>
      <c r="S13" s="227"/>
      <c r="T13" s="218" t="str">
        <f t="shared" si="0"/>
        <v/>
      </c>
      <c r="U13" s="180" t="str">
        <f t="shared" si="1"/>
        <v/>
      </c>
      <c r="V13" s="212" t="str">
        <f t="shared" si="3"/>
        <v/>
      </c>
      <c r="W13" s="212" t="str">
        <f t="shared" si="2"/>
        <v/>
      </c>
    </row>
    <row r="14" spans="1:23" ht="12.75" customHeight="1" x14ac:dyDescent="0.25">
      <c r="A14" s="83"/>
      <c r="B14" s="88">
        <v>5</v>
      </c>
      <c r="C14" s="315"/>
      <c r="D14" s="315"/>
      <c r="E14" s="155"/>
      <c r="F14" s="155"/>
      <c r="G14" s="156"/>
      <c r="H14" s="155"/>
      <c r="I14" s="157"/>
      <c r="J14" s="181"/>
      <c r="K14" s="155"/>
      <c r="L14" s="155"/>
      <c r="M14" s="190"/>
      <c r="N14" s="155"/>
      <c r="O14" s="226"/>
      <c r="P14" s="155"/>
      <c r="Q14" s="155"/>
      <c r="R14" s="156"/>
      <c r="S14" s="227"/>
      <c r="T14" s="218" t="str">
        <f t="shared" si="0"/>
        <v/>
      </c>
      <c r="U14" s="180" t="str">
        <f t="shared" si="1"/>
        <v/>
      </c>
      <c r="V14" s="212" t="str">
        <f t="shared" si="3"/>
        <v/>
      </c>
      <c r="W14" s="212" t="str">
        <f t="shared" si="2"/>
        <v/>
      </c>
    </row>
    <row r="15" spans="1:23" ht="12.75" customHeight="1" x14ac:dyDescent="0.25">
      <c r="A15" s="83"/>
      <c r="B15" s="88">
        <v>6</v>
      </c>
      <c r="C15" s="315"/>
      <c r="D15" s="315"/>
      <c r="E15" s="155"/>
      <c r="F15" s="155"/>
      <c r="G15" s="156"/>
      <c r="H15" s="155"/>
      <c r="I15" s="157"/>
      <c r="J15" s="181"/>
      <c r="K15" s="155"/>
      <c r="L15" s="155"/>
      <c r="M15" s="190"/>
      <c r="N15" s="155"/>
      <c r="O15" s="226"/>
      <c r="P15" s="155"/>
      <c r="Q15" s="155"/>
      <c r="R15" s="156"/>
      <c r="S15" s="227"/>
      <c r="T15" s="218" t="str">
        <f t="shared" si="0"/>
        <v/>
      </c>
      <c r="U15" s="180" t="str">
        <f t="shared" si="1"/>
        <v/>
      </c>
      <c r="V15" s="212" t="str">
        <f t="shared" si="3"/>
        <v/>
      </c>
      <c r="W15" s="212" t="str">
        <f t="shared" si="2"/>
        <v/>
      </c>
    </row>
    <row r="16" spans="1:23" ht="12.75" customHeight="1" x14ac:dyDescent="0.25">
      <c r="A16" s="83"/>
      <c r="B16" s="88">
        <v>7</v>
      </c>
      <c r="C16" s="315"/>
      <c r="D16" s="315"/>
      <c r="E16" s="155"/>
      <c r="F16" s="155"/>
      <c r="G16" s="156"/>
      <c r="H16" s="155"/>
      <c r="I16" s="157"/>
      <c r="J16" s="181"/>
      <c r="K16" s="155"/>
      <c r="L16" s="155"/>
      <c r="M16" s="190"/>
      <c r="N16" s="155"/>
      <c r="O16" s="226"/>
      <c r="P16" s="155"/>
      <c r="Q16" s="155"/>
      <c r="R16" s="156"/>
      <c r="S16" s="227"/>
      <c r="T16" s="218" t="str">
        <f t="shared" si="0"/>
        <v/>
      </c>
      <c r="U16" s="180" t="str">
        <f t="shared" si="1"/>
        <v/>
      </c>
      <c r="V16" s="212" t="str">
        <f t="shared" si="3"/>
        <v/>
      </c>
      <c r="W16" s="212" t="str">
        <f t="shared" si="2"/>
        <v/>
      </c>
    </row>
    <row r="17" spans="1:23" ht="12.75" customHeight="1" x14ac:dyDescent="0.25">
      <c r="A17" s="83"/>
      <c r="B17" s="88">
        <v>8</v>
      </c>
      <c r="C17" s="315"/>
      <c r="D17" s="315"/>
      <c r="E17" s="155"/>
      <c r="F17" s="155"/>
      <c r="G17" s="156"/>
      <c r="H17" s="155"/>
      <c r="I17" s="157"/>
      <c r="J17" s="181"/>
      <c r="K17" s="155"/>
      <c r="L17" s="155"/>
      <c r="M17" s="190"/>
      <c r="N17" s="155"/>
      <c r="O17" s="226"/>
      <c r="P17" s="155"/>
      <c r="Q17" s="155"/>
      <c r="R17" s="156"/>
      <c r="S17" s="227"/>
      <c r="T17" s="218" t="str">
        <f t="shared" si="0"/>
        <v/>
      </c>
      <c r="U17" s="180" t="str">
        <f t="shared" si="1"/>
        <v/>
      </c>
      <c r="V17" s="212" t="str">
        <f t="shared" si="3"/>
        <v/>
      </c>
      <c r="W17" s="212" t="str">
        <f t="shared" si="2"/>
        <v/>
      </c>
    </row>
    <row r="18" spans="1:23" ht="12.75" customHeight="1" x14ac:dyDescent="0.25">
      <c r="A18" s="83"/>
      <c r="B18" s="88">
        <v>9</v>
      </c>
      <c r="C18" s="315"/>
      <c r="D18" s="315"/>
      <c r="E18" s="155"/>
      <c r="F18" s="155"/>
      <c r="G18" s="156"/>
      <c r="H18" s="155"/>
      <c r="I18" s="157"/>
      <c r="J18" s="181"/>
      <c r="K18" s="155"/>
      <c r="L18" s="155"/>
      <c r="M18" s="190"/>
      <c r="N18" s="155"/>
      <c r="O18" s="226"/>
      <c r="P18" s="155"/>
      <c r="Q18" s="155"/>
      <c r="R18" s="156"/>
      <c r="S18" s="227"/>
      <c r="T18" s="218" t="str">
        <f t="shared" si="0"/>
        <v/>
      </c>
      <c r="U18" s="180" t="str">
        <f t="shared" si="1"/>
        <v/>
      </c>
      <c r="V18" s="212" t="str">
        <f t="shared" si="3"/>
        <v/>
      </c>
      <c r="W18" s="212" t="str">
        <f t="shared" si="2"/>
        <v/>
      </c>
    </row>
    <row r="19" spans="1:23" ht="12.75" customHeight="1" x14ac:dyDescent="0.25">
      <c r="A19" s="83"/>
      <c r="B19" s="88">
        <v>10</v>
      </c>
      <c r="C19" s="315"/>
      <c r="D19" s="315"/>
      <c r="E19" s="155"/>
      <c r="F19" s="155"/>
      <c r="G19" s="156"/>
      <c r="H19" s="155"/>
      <c r="I19" s="157"/>
      <c r="J19" s="181"/>
      <c r="K19" s="155"/>
      <c r="L19" s="155"/>
      <c r="M19" s="190"/>
      <c r="N19" s="155"/>
      <c r="O19" s="226"/>
      <c r="P19" s="155"/>
      <c r="Q19" s="155"/>
      <c r="R19" s="156"/>
      <c r="S19" s="227"/>
      <c r="T19" s="218" t="str">
        <f t="shared" si="0"/>
        <v/>
      </c>
      <c r="U19" s="180" t="str">
        <f t="shared" si="1"/>
        <v/>
      </c>
      <c r="V19" s="212" t="str">
        <f t="shared" si="3"/>
        <v/>
      </c>
      <c r="W19" s="212" t="str">
        <f t="shared" si="2"/>
        <v/>
      </c>
    </row>
    <row r="20" spans="1:23" ht="12.75" customHeight="1" x14ac:dyDescent="0.25">
      <c r="A20" s="83"/>
      <c r="B20" s="88">
        <v>11</v>
      </c>
      <c r="C20" s="315"/>
      <c r="D20" s="315"/>
      <c r="E20" s="155"/>
      <c r="F20" s="155"/>
      <c r="G20" s="156"/>
      <c r="H20" s="155"/>
      <c r="I20" s="157"/>
      <c r="J20" s="181"/>
      <c r="K20" s="155"/>
      <c r="L20" s="155"/>
      <c r="M20" s="190"/>
      <c r="N20" s="155"/>
      <c r="O20" s="226"/>
      <c r="P20" s="155"/>
      <c r="Q20" s="155"/>
      <c r="R20" s="156"/>
      <c r="S20" s="227"/>
      <c r="T20" s="218" t="str">
        <f t="shared" si="0"/>
        <v/>
      </c>
      <c r="U20" s="180" t="str">
        <f t="shared" si="1"/>
        <v/>
      </c>
      <c r="V20" s="212" t="str">
        <f t="shared" si="3"/>
        <v/>
      </c>
      <c r="W20" s="212" t="str">
        <f t="shared" si="2"/>
        <v/>
      </c>
    </row>
    <row r="21" spans="1:23" ht="12.75" customHeight="1" x14ac:dyDescent="0.25">
      <c r="A21" s="83"/>
      <c r="B21" s="88">
        <v>12</v>
      </c>
      <c r="C21" s="315"/>
      <c r="D21" s="315"/>
      <c r="E21" s="155"/>
      <c r="F21" s="155"/>
      <c r="G21" s="156"/>
      <c r="H21" s="155"/>
      <c r="I21" s="157"/>
      <c r="J21" s="181"/>
      <c r="K21" s="155"/>
      <c r="L21" s="155"/>
      <c r="M21" s="190"/>
      <c r="N21" s="155"/>
      <c r="O21" s="226"/>
      <c r="P21" s="155"/>
      <c r="Q21" s="155"/>
      <c r="R21" s="156"/>
      <c r="S21" s="227"/>
      <c r="T21" s="218" t="str">
        <f t="shared" si="0"/>
        <v/>
      </c>
      <c r="U21" s="180" t="str">
        <f t="shared" si="1"/>
        <v/>
      </c>
      <c r="V21" s="212" t="str">
        <f t="shared" si="3"/>
        <v/>
      </c>
      <c r="W21" s="212" t="str">
        <f t="shared" si="2"/>
        <v/>
      </c>
    </row>
    <row r="22" spans="1:23" ht="12.75" customHeight="1" x14ac:dyDescent="0.25">
      <c r="A22" s="83"/>
      <c r="B22" s="88">
        <v>13</v>
      </c>
      <c r="C22" s="315"/>
      <c r="D22" s="315"/>
      <c r="E22" s="155"/>
      <c r="F22" s="155"/>
      <c r="G22" s="156"/>
      <c r="H22" s="155"/>
      <c r="I22" s="157"/>
      <c r="J22" s="181"/>
      <c r="K22" s="155"/>
      <c r="L22" s="155"/>
      <c r="M22" s="190"/>
      <c r="N22" s="155"/>
      <c r="O22" s="226"/>
      <c r="P22" s="155"/>
      <c r="Q22" s="155"/>
      <c r="R22" s="156"/>
      <c r="S22" s="227"/>
      <c r="T22" s="218" t="str">
        <f t="shared" si="0"/>
        <v/>
      </c>
      <c r="U22" s="180" t="str">
        <f t="shared" si="1"/>
        <v/>
      </c>
      <c r="V22" s="212" t="str">
        <f t="shared" si="3"/>
        <v/>
      </c>
      <c r="W22" s="212" t="str">
        <f t="shared" si="2"/>
        <v/>
      </c>
    </row>
    <row r="23" spans="1:23" ht="12.75" customHeight="1" x14ac:dyDescent="0.25">
      <c r="A23" s="83"/>
      <c r="B23" s="88">
        <v>14</v>
      </c>
      <c r="C23" s="315"/>
      <c r="D23" s="315"/>
      <c r="E23" s="155"/>
      <c r="F23" s="155"/>
      <c r="G23" s="156"/>
      <c r="H23" s="155"/>
      <c r="I23" s="157"/>
      <c r="J23" s="181"/>
      <c r="K23" s="155"/>
      <c r="L23" s="155"/>
      <c r="M23" s="190"/>
      <c r="N23" s="155"/>
      <c r="O23" s="226"/>
      <c r="P23" s="155"/>
      <c r="Q23" s="155"/>
      <c r="R23" s="156"/>
      <c r="S23" s="227"/>
      <c r="T23" s="218" t="str">
        <f t="shared" si="0"/>
        <v/>
      </c>
      <c r="U23" s="180" t="str">
        <f t="shared" si="1"/>
        <v/>
      </c>
      <c r="V23" s="212" t="str">
        <f t="shared" si="3"/>
        <v/>
      </c>
      <c r="W23" s="212" t="str">
        <f t="shared" si="2"/>
        <v/>
      </c>
    </row>
    <row r="24" spans="1:23" ht="12.75" customHeight="1" x14ac:dyDescent="0.25">
      <c r="A24" s="83"/>
      <c r="B24" s="88">
        <v>15</v>
      </c>
      <c r="C24" s="315"/>
      <c r="D24" s="315"/>
      <c r="E24" s="155"/>
      <c r="F24" s="155"/>
      <c r="G24" s="156"/>
      <c r="H24" s="155"/>
      <c r="I24" s="157"/>
      <c r="J24" s="181"/>
      <c r="K24" s="155"/>
      <c r="L24" s="155"/>
      <c r="M24" s="190"/>
      <c r="N24" s="155"/>
      <c r="O24" s="226"/>
      <c r="P24" s="155"/>
      <c r="Q24" s="155"/>
      <c r="R24" s="156"/>
      <c r="S24" s="227"/>
      <c r="T24" s="218" t="str">
        <f t="shared" si="0"/>
        <v/>
      </c>
      <c r="U24" s="180" t="str">
        <f t="shared" si="1"/>
        <v/>
      </c>
      <c r="V24" s="212" t="str">
        <f t="shared" si="3"/>
        <v/>
      </c>
      <c r="W24" s="212" t="str">
        <f t="shared" si="2"/>
        <v/>
      </c>
    </row>
    <row r="25" spans="1:23" ht="12.75" customHeight="1" x14ac:dyDescent="0.25">
      <c r="A25" s="83"/>
      <c r="B25" s="88">
        <v>16</v>
      </c>
      <c r="C25" s="315"/>
      <c r="D25" s="315"/>
      <c r="E25" s="155"/>
      <c r="F25" s="155"/>
      <c r="G25" s="156"/>
      <c r="H25" s="155"/>
      <c r="I25" s="157"/>
      <c r="J25" s="181"/>
      <c r="K25" s="155"/>
      <c r="L25" s="155"/>
      <c r="M25" s="190"/>
      <c r="N25" s="155"/>
      <c r="O25" s="226"/>
      <c r="P25" s="155"/>
      <c r="Q25" s="155"/>
      <c r="R25" s="156"/>
      <c r="S25" s="227"/>
      <c r="T25" s="218" t="str">
        <f t="shared" si="0"/>
        <v/>
      </c>
      <c r="U25" s="180" t="str">
        <f t="shared" si="1"/>
        <v/>
      </c>
      <c r="V25" s="212" t="str">
        <f t="shared" si="3"/>
        <v/>
      </c>
      <c r="W25" s="212" t="str">
        <f t="shared" si="2"/>
        <v/>
      </c>
    </row>
    <row r="26" spans="1:23" ht="12.75" customHeight="1" x14ac:dyDescent="0.25">
      <c r="A26" s="83"/>
      <c r="B26" s="88">
        <v>17</v>
      </c>
      <c r="C26" s="315"/>
      <c r="D26" s="315"/>
      <c r="E26" s="155"/>
      <c r="F26" s="155"/>
      <c r="G26" s="156"/>
      <c r="H26" s="155"/>
      <c r="I26" s="157"/>
      <c r="J26" s="181"/>
      <c r="K26" s="155"/>
      <c r="L26" s="155"/>
      <c r="M26" s="190"/>
      <c r="N26" s="155"/>
      <c r="O26" s="226"/>
      <c r="P26" s="155"/>
      <c r="Q26" s="155"/>
      <c r="R26" s="156"/>
      <c r="S26" s="227"/>
      <c r="T26" s="218" t="str">
        <f t="shared" si="0"/>
        <v/>
      </c>
      <c r="U26" s="180" t="str">
        <f t="shared" si="1"/>
        <v/>
      </c>
      <c r="V26" s="212" t="str">
        <f t="shared" si="3"/>
        <v/>
      </c>
      <c r="W26" s="212" t="str">
        <f t="shared" si="2"/>
        <v/>
      </c>
    </row>
    <row r="27" spans="1:23" ht="12.75" customHeight="1" x14ac:dyDescent="0.25">
      <c r="A27" s="83"/>
      <c r="B27" s="88">
        <v>18</v>
      </c>
      <c r="C27" s="315"/>
      <c r="D27" s="315"/>
      <c r="E27" s="155"/>
      <c r="F27" s="155"/>
      <c r="G27" s="156"/>
      <c r="H27" s="155"/>
      <c r="I27" s="157"/>
      <c r="J27" s="181"/>
      <c r="K27" s="155"/>
      <c r="L27" s="155"/>
      <c r="M27" s="190"/>
      <c r="N27" s="155"/>
      <c r="O27" s="226"/>
      <c r="P27" s="155"/>
      <c r="Q27" s="155"/>
      <c r="R27" s="156"/>
      <c r="S27" s="227"/>
      <c r="T27" s="218" t="str">
        <f t="shared" si="0"/>
        <v/>
      </c>
      <c r="U27" s="180" t="str">
        <f t="shared" si="1"/>
        <v/>
      </c>
      <c r="V27" s="212" t="str">
        <f t="shared" si="3"/>
        <v/>
      </c>
      <c r="W27" s="212" t="str">
        <f t="shared" si="2"/>
        <v/>
      </c>
    </row>
    <row r="28" spans="1:23" ht="12.75" customHeight="1" x14ac:dyDescent="0.25">
      <c r="A28" s="83"/>
      <c r="B28" s="88">
        <v>19</v>
      </c>
      <c r="C28" s="315"/>
      <c r="D28" s="315"/>
      <c r="E28" s="155"/>
      <c r="F28" s="155"/>
      <c r="G28" s="156"/>
      <c r="H28" s="155"/>
      <c r="I28" s="157"/>
      <c r="J28" s="181"/>
      <c r="K28" s="155"/>
      <c r="L28" s="155"/>
      <c r="M28" s="190"/>
      <c r="N28" s="155"/>
      <c r="O28" s="226"/>
      <c r="P28" s="155"/>
      <c r="Q28" s="155"/>
      <c r="R28" s="156"/>
      <c r="S28" s="227"/>
      <c r="T28" s="218" t="str">
        <f t="shared" si="0"/>
        <v/>
      </c>
      <c r="U28" s="180" t="str">
        <f t="shared" si="1"/>
        <v/>
      </c>
      <c r="V28" s="212" t="str">
        <f t="shared" si="3"/>
        <v/>
      </c>
      <c r="W28" s="212" t="str">
        <f t="shared" si="2"/>
        <v/>
      </c>
    </row>
    <row r="29" spans="1:23" ht="12.75" customHeight="1" x14ac:dyDescent="0.25">
      <c r="A29" s="83"/>
      <c r="B29" s="88">
        <v>20</v>
      </c>
      <c r="C29" s="315"/>
      <c r="D29" s="315"/>
      <c r="E29" s="155"/>
      <c r="F29" s="155"/>
      <c r="G29" s="156"/>
      <c r="H29" s="155"/>
      <c r="I29" s="157"/>
      <c r="J29" s="181"/>
      <c r="K29" s="155"/>
      <c r="L29" s="155"/>
      <c r="M29" s="190"/>
      <c r="N29" s="155"/>
      <c r="O29" s="226"/>
      <c r="P29" s="155"/>
      <c r="Q29" s="155"/>
      <c r="R29" s="156"/>
      <c r="S29" s="227"/>
      <c r="T29" s="218" t="str">
        <f t="shared" si="0"/>
        <v/>
      </c>
      <c r="U29" s="180" t="str">
        <f t="shared" si="1"/>
        <v/>
      </c>
      <c r="V29" s="212" t="str">
        <f t="shared" si="3"/>
        <v/>
      </c>
      <c r="W29" s="212" t="str">
        <f t="shared" si="2"/>
        <v/>
      </c>
    </row>
    <row r="30" spans="1:23" ht="12.75" customHeight="1" x14ac:dyDescent="0.25">
      <c r="A30" s="83"/>
      <c r="B30" s="88">
        <v>21</v>
      </c>
      <c r="C30" s="315"/>
      <c r="D30" s="315"/>
      <c r="E30" s="155"/>
      <c r="F30" s="155"/>
      <c r="G30" s="156"/>
      <c r="H30" s="155"/>
      <c r="I30" s="157"/>
      <c r="J30" s="181"/>
      <c r="K30" s="155"/>
      <c r="L30" s="155"/>
      <c r="M30" s="190"/>
      <c r="N30" s="155"/>
      <c r="O30" s="226"/>
      <c r="P30" s="155"/>
      <c r="Q30" s="155"/>
      <c r="R30" s="156"/>
      <c r="S30" s="227"/>
      <c r="T30" s="218" t="str">
        <f t="shared" si="0"/>
        <v/>
      </c>
      <c r="U30" s="180" t="str">
        <f t="shared" si="1"/>
        <v/>
      </c>
      <c r="V30" s="212" t="str">
        <f t="shared" si="3"/>
        <v/>
      </c>
      <c r="W30" s="212" t="str">
        <f t="shared" si="2"/>
        <v/>
      </c>
    </row>
    <row r="31" spans="1:23" ht="12.75" customHeight="1" x14ac:dyDescent="0.25">
      <c r="A31" s="83"/>
      <c r="B31" s="88">
        <v>22</v>
      </c>
      <c r="C31" s="315"/>
      <c r="D31" s="315"/>
      <c r="E31" s="155"/>
      <c r="F31" s="155"/>
      <c r="G31" s="156"/>
      <c r="H31" s="155"/>
      <c r="I31" s="157"/>
      <c r="J31" s="181"/>
      <c r="K31" s="155"/>
      <c r="L31" s="155"/>
      <c r="M31" s="190"/>
      <c r="N31" s="155"/>
      <c r="O31" s="226"/>
      <c r="P31" s="155"/>
      <c r="Q31" s="155"/>
      <c r="R31" s="156"/>
      <c r="S31" s="227"/>
      <c r="T31" s="218" t="str">
        <f t="shared" si="0"/>
        <v/>
      </c>
      <c r="U31" s="180" t="str">
        <f t="shared" si="1"/>
        <v/>
      </c>
      <c r="V31" s="212" t="str">
        <f t="shared" si="3"/>
        <v/>
      </c>
      <c r="W31" s="212" t="str">
        <f t="shared" si="2"/>
        <v/>
      </c>
    </row>
    <row r="32" spans="1:23" ht="12.75" customHeight="1" x14ac:dyDescent="0.25">
      <c r="A32" s="83"/>
      <c r="B32" s="88">
        <v>23</v>
      </c>
      <c r="C32" s="315"/>
      <c r="D32" s="315"/>
      <c r="E32" s="155"/>
      <c r="F32" s="155"/>
      <c r="G32" s="156"/>
      <c r="H32" s="155"/>
      <c r="I32" s="157"/>
      <c r="J32" s="181"/>
      <c r="K32" s="155"/>
      <c r="L32" s="155"/>
      <c r="M32" s="190"/>
      <c r="N32" s="155"/>
      <c r="O32" s="226"/>
      <c r="P32" s="155"/>
      <c r="Q32" s="155"/>
      <c r="R32" s="156"/>
      <c r="S32" s="227"/>
      <c r="T32" s="218" t="str">
        <f t="shared" si="0"/>
        <v/>
      </c>
      <c r="U32" s="180" t="str">
        <f t="shared" si="1"/>
        <v/>
      </c>
      <c r="V32" s="212" t="str">
        <f t="shared" si="3"/>
        <v/>
      </c>
      <c r="W32" s="212" t="str">
        <f t="shared" si="2"/>
        <v/>
      </c>
    </row>
    <row r="33" spans="1:23" ht="12.75" customHeight="1" x14ac:dyDescent="0.25">
      <c r="A33" s="83"/>
      <c r="B33" s="88">
        <v>24</v>
      </c>
      <c r="C33" s="315"/>
      <c r="D33" s="315"/>
      <c r="E33" s="155"/>
      <c r="F33" s="155"/>
      <c r="G33" s="156"/>
      <c r="H33" s="155"/>
      <c r="I33" s="157"/>
      <c r="J33" s="181"/>
      <c r="K33" s="155"/>
      <c r="L33" s="155"/>
      <c r="M33" s="190"/>
      <c r="N33" s="155"/>
      <c r="O33" s="226"/>
      <c r="P33" s="155"/>
      <c r="Q33" s="155"/>
      <c r="R33" s="156"/>
      <c r="S33" s="227"/>
      <c r="T33" s="218" t="str">
        <f t="shared" si="0"/>
        <v/>
      </c>
      <c r="U33" s="180" t="str">
        <f t="shared" si="1"/>
        <v/>
      </c>
      <c r="V33" s="212" t="str">
        <f t="shared" si="3"/>
        <v/>
      </c>
      <c r="W33" s="212" t="str">
        <f t="shared" si="2"/>
        <v/>
      </c>
    </row>
    <row r="34" spans="1:23" ht="12.75" customHeight="1" x14ac:dyDescent="0.25">
      <c r="A34" s="83"/>
      <c r="B34" s="88">
        <v>25</v>
      </c>
      <c r="C34" s="315"/>
      <c r="D34" s="315"/>
      <c r="E34" s="155"/>
      <c r="F34" s="155"/>
      <c r="G34" s="156"/>
      <c r="H34" s="155"/>
      <c r="I34" s="157"/>
      <c r="J34" s="181"/>
      <c r="K34" s="155"/>
      <c r="L34" s="155"/>
      <c r="M34" s="190"/>
      <c r="N34" s="155"/>
      <c r="O34" s="226"/>
      <c r="P34" s="155"/>
      <c r="Q34" s="155"/>
      <c r="R34" s="156"/>
      <c r="S34" s="227"/>
      <c r="T34" s="218" t="str">
        <f t="shared" si="0"/>
        <v/>
      </c>
      <c r="U34" s="180" t="str">
        <f t="shared" si="1"/>
        <v/>
      </c>
      <c r="V34" s="212" t="str">
        <f t="shared" si="3"/>
        <v/>
      </c>
      <c r="W34" s="212" t="str">
        <f t="shared" si="2"/>
        <v/>
      </c>
    </row>
    <row r="35" spans="1:23" ht="12.75" customHeight="1" x14ac:dyDescent="0.25">
      <c r="A35" s="83"/>
      <c r="B35" s="88">
        <v>26</v>
      </c>
      <c r="C35" s="315"/>
      <c r="D35" s="315"/>
      <c r="E35" s="155"/>
      <c r="F35" s="155"/>
      <c r="G35" s="156"/>
      <c r="H35" s="155"/>
      <c r="I35" s="157"/>
      <c r="J35" s="181"/>
      <c r="K35" s="155"/>
      <c r="L35" s="155"/>
      <c r="M35" s="190"/>
      <c r="N35" s="155"/>
      <c r="O35" s="226"/>
      <c r="P35" s="155"/>
      <c r="Q35" s="155"/>
      <c r="R35" s="156"/>
      <c r="S35" s="227"/>
      <c r="T35" s="218" t="str">
        <f t="shared" si="0"/>
        <v/>
      </c>
      <c r="U35" s="180" t="str">
        <f t="shared" si="1"/>
        <v/>
      </c>
      <c r="V35" s="212" t="str">
        <f t="shared" si="3"/>
        <v/>
      </c>
      <c r="W35" s="212" t="str">
        <f t="shared" si="2"/>
        <v/>
      </c>
    </row>
    <row r="36" spans="1:23" ht="12.75" customHeight="1" x14ac:dyDescent="0.25">
      <c r="A36" s="83"/>
      <c r="B36" s="88">
        <v>27</v>
      </c>
      <c r="C36" s="315"/>
      <c r="D36" s="315"/>
      <c r="E36" s="155"/>
      <c r="F36" s="155"/>
      <c r="G36" s="156"/>
      <c r="H36" s="155"/>
      <c r="I36" s="157"/>
      <c r="J36" s="181"/>
      <c r="K36" s="155"/>
      <c r="L36" s="155"/>
      <c r="M36" s="190"/>
      <c r="N36" s="155"/>
      <c r="O36" s="226"/>
      <c r="P36" s="155"/>
      <c r="Q36" s="155"/>
      <c r="R36" s="156"/>
      <c r="S36" s="227"/>
      <c r="T36" s="218" t="str">
        <f t="shared" si="0"/>
        <v/>
      </c>
      <c r="U36" s="180" t="str">
        <f t="shared" si="1"/>
        <v/>
      </c>
      <c r="V36" s="212" t="str">
        <f t="shared" si="3"/>
        <v/>
      </c>
      <c r="W36" s="212" t="str">
        <f t="shared" si="2"/>
        <v/>
      </c>
    </row>
    <row r="37" spans="1:23" ht="12.75" customHeight="1" x14ac:dyDescent="0.25">
      <c r="A37" s="83"/>
      <c r="B37" s="88">
        <v>28</v>
      </c>
      <c r="C37" s="315"/>
      <c r="D37" s="315"/>
      <c r="E37" s="155"/>
      <c r="F37" s="155"/>
      <c r="G37" s="156"/>
      <c r="H37" s="155"/>
      <c r="I37" s="157"/>
      <c r="J37" s="181"/>
      <c r="K37" s="155"/>
      <c r="L37" s="155"/>
      <c r="M37" s="190"/>
      <c r="N37" s="155"/>
      <c r="O37" s="226"/>
      <c r="P37" s="155"/>
      <c r="Q37" s="155"/>
      <c r="R37" s="156"/>
      <c r="S37" s="227"/>
      <c r="T37" s="218" t="str">
        <f t="shared" si="0"/>
        <v/>
      </c>
      <c r="U37" s="180" t="str">
        <f t="shared" si="1"/>
        <v/>
      </c>
      <c r="V37" s="212" t="str">
        <f t="shared" si="3"/>
        <v/>
      </c>
      <c r="W37" s="212" t="str">
        <f t="shared" si="2"/>
        <v/>
      </c>
    </row>
    <row r="38" spans="1:23" ht="12.75" customHeight="1" x14ac:dyDescent="0.25">
      <c r="A38" s="83"/>
      <c r="B38" s="88">
        <v>29</v>
      </c>
      <c r="C38" s="315"/>
      <c r="D38" s="315"/>
      <c r="E38" s="155"/>
      <c r="F38" s="155"/>
      <c r="G38" s="156"/>
      <c r="H38" s="155"/>
      <c r="I38" s="157"/>
      <c r="J38" s="181"/>
      <c r="K38" s="155"/>
      <c r="L38" s="155"/>
      <c r="M38" s="190"/>
      <c r="N38" s="155"/>
      <c r="O38" s="226"/>
      <c r="P38" s="155"/>
      <c r="Q38" s="155"/>
      <c r="R38" s="156"/>
      <c r="S38" s="227"/>
      <c r="T38" s="218" t="str">
        <f t="shared" si="0"/>
        <v/>
      </c>
      <c r="U38" s="180" t="str">
        <f t="shared" si="1"/>
        <v/>
      </c>
      <c r="V38" s="212" t="str">
        <f t="shared" si="3"/>
        <v/>
      </c>
      <c r="W38" s="212" t="str">
        <f t="shared" si="2"/>
        <v/>
      </c>
    </row>
    <row r="39" spans="1:23" ht="12.75" customHeight="1" x14ac:dyDescent="0.25">
      <c r="A39" s="83"/>
      <c r="B39" s="88">
        <v>30</v>
      </c>
      <c r="C39" s="315"/>
      <c r="D39" s="315"/>
      <c r="E39" s="155"/>
      <c r="F39" s="155"/>
      <c r="G39" s="156"/>
      <c r="H39" s="155"/>
      <c r="I39" s="157"/>
      <c r="J39" s="181"/>
      <c r="K39" s="155"/>
      <c r="L39" s="155"/>
      <c r="M39" s="190"/>
      <c r="N39" s="155"/>
      <c r="O39" s="226"/>
      <c r="P39" s="155"/>
      <c r="Q39" s="155"/>
      <c r="R39" s="156"/>
      <c r="S39" s="227"/>
      <c r="T39" s="218" t="str">
        <f t="shared" si="0"/>
        <v/>
      </c>
      <c r="U39" s="180" t="str">
        <f t="shared" si="1"/>
        <v/>
      </c>
      <c r="V39" s="212" t="str">
        <f t="shared" si="3"/>
        <v/>
      </c>
      <c r="W39" s="212" t="str">
        <f t="shared" si="2"/>
        <v/>
      </c>
    </row>
    <row r="40" spans="1:23" ht="12.75" customHeight="1" x14ac:dyDescent="0.25">
      <c r="A40" s="83"/>
      <c r="B40" s="88">
        <v>31</v>
      </c>
      <c r="C40" s="315"/>
      <c r="D40" s="315"/>
      <c r="E40" s="155"/>
      <c r="F40" s="155"/>
      <c r="G40" s="156"/>
      <c r="H40" s="155"/>
      <c r="I40" s="157"/>
      <c r="J40" s="181"/>
      <c r="K40" s="155"/>
      <c r="L40" s="155"/>
      <c r="M40" s="190"/>
      <c r="N40" s="155"/>
      <c r="O40" s="226"/>
      <c r="P40" s="155"/>
      <c r="Q40" s="155"/>
      <c r="R40" s="156"/>
      <c r="S40" s="227"/>
      <c r="T40" s="218" t="str">
        <f t="shared" si="0"/>
        <v/>
      </c>
      <c r="U40" s="180" t="str">
        <f t="shared" si="1"/>
        <v/>
      </c>
      <c r="V40" s="212" t="str">
        <f t="shared" si="3"/>
        <v/>
      </c>
      <c r="W40" s="212" t="str">
        <f t="shared" si="2"/>
        <v/>
      </c>
    </row>
    <row r="41" spans="1:23" ht="12.75" customHeight="1" x14ac:dyDescent="0.25">
      <c r="A41" s="83"/>
      <c r="B41" s="88">
        <v>32</v>
      </c>
      <c r="C41" s="315"/>
      <c r="D41" s="315"/>
      <c r="E41" s="155"/>
      <c r="F41" s="155"/>
      <c r="G41" s="156"/>
      <c r="H41" s="155"/>
      <c r="I41" s="157"/>
      <c r="J41" s="181"/>
      <c r="K41" s="155"/>
      <c r="L41" s="155"/>
      <c r="M41" s="190"/>
      <c r="N41" s="155"/>
      <c r="O41" s="226"/>
      <c r="P41" s="155"/>
      <c r="Q41" s="155"/>
      <c r="R41" s="156"/>
      <c r="S41" s="227"/>
      <c r="T41" s="218" t="str">
        <f t="shared" si="0"/>
        <v/>
      </c>
      <c r="U41" s="180" t="str">
        <f t="shared" si="1"/>
        <v/>
      </c>
      <c r="V41" s="212" t="str">
        <f t="shared" si="3"/>
        <v/>
      </c>
      <c r="W41" s="212" t="str">
        <f t="shared" si="2"/>
        <v/>
      </c>
    </row>
    <row r="42" spans="1:23" ht="12.75" customHeight="1" x14ac:dyDescent="0.25">
      <c r="A42" s="83"/>
      <c r="B42" s="88">
        <v>33</v>
      </c>
      <c r="C42" s="315"/>
      <c r="D42" s="315"/>
      <c r="E42" s="155"/>
      <c r="F42" s="155"/>
      <c r="G42" s="156"/>
      <c r="H42" s="155"/>
      <c r="I42" s="157"/>
      <c r="J42" s="181"/>
      <c r="K42" s="155"/>
      <c r="L42" s="155"/>
      <c r="M42" s="190"/>
      <c r="N42" s="155"/>
      <c r="O42" s="226"/>
      <c r="P42" s="155"/>
      <c r="Q42" s="155"/>
      <c r="R42" s="156"/>
      <c r="S42" s="227"/>
      <c r="T42" s="218" t="str">
        <f t="shared" si="0"/>
        <v/>
      </c>
      <c r="U42" s="180" t="str">
        <f t="shared" si="1"/>
        <v/>
      </c>
      <c r="V42" s="212" t="str">
        <f t="shared" si="3"/>
        <v/>
      </c>
      <c r="W42" s="212" t="str">
        <f t="shared" si="2"/>
        <v/>
      </c>
    </row>
    <row r="43" spans="1:23" ht="12.75" customHeight="1" x14ac:dyDescent="0.25">
      <c r="A43" s="83"/>
      <c r="B43" s="88">
        <v>34</v>
      </c>
      <c r="C43" s="315"/>
      <c r="D43" s="315"/>
      <c r="E43" s="155"/>
      <c r="F43" s="155"/>
      <c r="G43" s="156"/>
      <c r="H43" s="155"/>
      <c r="I43" s="157"/>
      <c r="J43" s="181"/>
      <c r="K43" s="155"/>
      <c r="L43" s="155"/>
      <c r="M43" s="190"/>
      <c r="N43" s="155"/>
      <c r="O43" s="226"/>
      <c r="P43" s="155"/>
      <c r="Q43" s="155"/>
      <c r="R43" s="156"/>
      <c r="S43" s="227"/>
      <c r="T43" s="218" t="str">
        <f t="shared" si="0"/>
        <v/>
      </c>
      <c r="U43" s="180" t="str">
        <f t="shared" si="1"/>
        <v/>
      </c>
      <c r="V43" s="212" t="str">
        <f t="shared" si="3"/>
        <v/>
      </c>
      <c r="W43" s="212" t="str">
        <f t="shared" si="2"/>
        <v/>
      </c>
    </row>
    <row r="44" spans="1:23" ht="12.75" customHeight="1" x14ac:dyDescent="0.25">
      <c r="A44" s="83"/>
      <c r="B44" s="88">
        <v>35</v>
      </c>
      <c r="C44" s="315"/>
      <c r="D44" s="315"/>
      <c r="E44" s="155"/>
      <c r="F44" s="155"/>
      <c r="G44" s="156"/>
      <c r="H44" s="155"/>
      <c r="I44" s="157"/>
      <c r="J44" s="181"/>
      <c r="K44" s="155"/>
      <c r="L44" s="155"/>
      <c r="M44" s="190"/>
      <c r="N44" s="155"/>
      <c r="O44" s="226"/>
      <c r="P44" s="155"/>
      <c r="Q44" s="155"/>
      <c r="R44" s="156"/>
      <c r="S44" s="227"/>
      <c r="T44" s="218" t="str">
        <f t="shared" si="0"/>
        <v/>
      </c>
      <c r="U44" s="180" t="str">
        <f t="shared" si="1"/>
        <v/>
      </c>
      <c r="V44" s="212" t="str">
        <f t="shared" si="3"/>
        <v/>
      </c>
      <c r="W44" s="212" t="str">
        <f t="shared" si="2"/>
        <v/>
      </c>
    </row>
    <row r="45" spans="1:23" ht="12.75" customHeight="1" x14ac:dyDescent="0.25">
      <c r="A45" s="83"/>
      <c r="B45" s="88">
        <v>36</v>
      </c>
      <c r="C45" s="315"/>
      <c r="D45" s="315"/>
      <c r="E45" s="155"/>
      <c r="F45" s="155"/>
      <c r="G45" s="156"/>
      <c r="H45" s="155"/>
      <c r="I45" s="157"/>
      <c r="J45" s="181"/>
      <c r="K45" s="155"/>
      <c r="L45" s="155"/>
      <c r="M45" s="190"/>
      <c r="N45" s="155"/>
      <c r="O45" s="226"/>
      <c r="P45" s="155"/>
      <c r="Q45" s="155"/>
      <c r="R45" s="156"/>
      <c r="S45" s="227"/>
      <c r="T45" s="218" t="str">
        <f t="shared" si="0"/>
        <v/>
      </c>
      <c r="U45" s="180" t="str">
        <f t="shared" si="1"/>
        <v/>
      </c>
      <c r="V45" s="212" t="str">
        <f t="shared" si="3"/>
        <v/>
      </c>
      <c r="W45" s="212" t="str">
        <f t="shared" si="2"/>
        <v/>
      </c>
    </row>
    <row r="46" spans="1:23" ht="12.75" customHeight="1" x14ac:dyDescent="0.25">
      <c r="A46" s="83"/>
      <c r="B46" s="88">
        <v>37</v>
      </c>
      <c r="C46" s="315"/>
      <c r="D46" s="315"/>
      <c r="E46" s="155"/>
      <c r="F46" s="155"/>
      <c r="G46" s="156"/>
      <c r="H46" s="155"/>
      <c r="I46" s="157"/>
      <c r="J46" s="181"/>
      <c r="K46" s="155"/>
      <c r="L46" s="155"/>
      <c r="M46" s="190"/>
      <c r="N46" s="155"/>
      <c r="O46" s="226"/>
      <c r="P46" s="155"/>
      <c r="Q46" s="155"/>
      <c r="R46" s="156"/>
      <c r="S46" s="227"/>
      <c r="T46" s="218" t="str">
        <f t="shared" si="0"/>
        <v/>
      </c>
      <c r="U46" s="180" t="str">
        <f t="shared" si="1"/>
        <v/>
      </c>
      <c r="V46" s="212" t="str">
        <f t="shared" si="3"/>
        <v/>
      </c>
      <c r="W46" s="212" t="str">
        <f t="shared" si="2"/>
        <v/>
      </c>
    </row>
    <row r="47" spans="1:23" ht="12.75" customHeight="1" x14ac:dyDescent="0.25">
      <c r="A47" s="83"/>
      <c r="B47" s="88">
        <v>38</v>
      </c>
      <c r="C47" s="315"/>
      <c r="D47" s="315"/>
      <c r="E47" s="155"/>
      <c r="F47" s="155"/>
      <c r="G47" s="156"/>
      <c r="H47" s="155"/>
      <c r="I47" s="157"/>
      <c r="J47" s="181"/>
      <c r="K47" s="155"/>
      <c r="L47" s="155"/>
      <c r="M47" s="190"/>
      <c r="N47" s="155"/>
      <c r="O47" s="226"/>
      <c r="P47" s="155"/>
      <c r="Q47" s="155"/>
      <c r="R47" s="156"/>
      <c r="S47" s="227"/>
      <c r="T47" s="218" t="str">
        <f t="shared" si="0"/>
        <v/>
      </c>
      <c r="U47" s="180" t="str">
        <f t="shared" si="1"/>
        <v/>
      </c>
      <c r="V47" s="212" t="str">
        <f t="shared" si="3"/>
        <v/>
      </c>
      <c r="W47" s="212" t="str">
        <f t="shared" si="2"/>
        <v/>
      </c>
    </row>
    <row r="48" spans="1:23" ht="12.75" customHeight="1" x14ac:dyDescent="0.25">
      <c r="A48" s="83"/>
      <c r="B48" s="88">
        <v>39</v>
      </c>
      <c r="C48" s="315"/>
      <c r="D48" s="315"/>
      <c r="E48" s="155"/>
      <c r="F48" s="155"/>
      <c r="G48" s="156"/>
      <c r="H48" s="155"/>
      <c r="I48" s="157"/>
      <c r="J48" s="181"/>
      <c r="K48" s="155"/>
      <c r="L48" s="155"/>
      <c r="M48" s="190"/>
      <c r="N48" s="155"/>
      <c r="O48" s="226"/>
      <c r="P48" s="155"/>
      <c r="Q48" s="155"/>
      <c r="R48" s="156"/>
      <c r="S48" s="227"/>
      <c r="T48" s="218" t="str">
        <f t="shared" si="0"/>
        <v/>
      </c>
      <c r="U48" s="180" t="str">
        <f t="shared" si="1"/>
        <v/>
      </c>
      <c r="V48" s="212" t="str">
        <f t="shared" si="3"/>
        <v/>
      </c>
      <c r="W48" s="212" t="str">
        <f t="shared" si="2"/>
        <v/>
      </c>
    </row>
    <row r="49" spans="1:23" ht="12.75" customHeight="1" x14ac:dyDescent="0.25">
      <c r="A49" s="83"/>
      <c r="B49" s="88">
        <v>40</v>
      </c>
      <c r="C49" s="315"/>
      <c r="D49" s="315"/>
      <c r="E49" s="155"/>
      <c r="F49" s="155"/>
      <c r="G49" s="156"/>
      <c r="H49" s="155"/>
      <c r="I49" s="157"/>
      <c r="J49" s="181"/>
      <c r="K49" s="155"/>
      <c r="L49" s="155"/>
      <c r="M49" s="190"/>
      <c r="N49" s="155"/>
      <c r="O49" s="226"/>
      <c r="P49" s="155"/>
      <c r="Q49" s="155"/>
      <c r="R49" s="156"/>
      <c r="S49" s="227"/>
      <c r="T49" s="218" t="str">
        <f t="shared" si="0"/>
        <v/>
      </c>
      <c r="U49" s="180" t="str">
        <f t="shared" si="1"/>
        <v/>
      </c>
      <c r="V49" s="212" t="str">
        <f t="shared" si="3"/>
        <v/>
      </c>
      <c r="W49" s="212" t="str">
        <f t="shared" si="2"/>
        <v/>
      </c>
    </row>
    <row r="50" spans="1:23" ht="12.75" customHeight="1" x14ac:dyDescent="0.25">
      <c r="B50" s="88">
        <v>41</v>
      </c>
      <c r="C50" s="315"/>
      <c r="D50" s="315"/>
      <c r="E50" s="223"/>
      <c r="F50" s="223"/>
      <c r="G50" s="156"/>
      <c r="H50" s="223"/>
      <c r="I50" s="157"/>
      <c r="J50" s="181"/>
      <c r="K50" s="223"/>
      <c r="L50" s="223"/>
      <c r="M50" s="223"/>
      <c r="N50" s="223"/>
      <c r="O50" s="226"/>
      <c r="P50" s="223"/>
      <c r="Q50" s="223"/>
      <c r="R50" s="156"/>
      <c r="S50" s="227"/>
      <c r="T50" s="218" t="str">
        <f t="shared" ref="T50:T113" si="4">IF(S50="Yes",I50,"")</f>
        <v/>
      </c>
      <c r="U50" s="180" t="str">
        <f t="shared" ref="U50:U113" si="5">IF(S50="Yes",J50,"")</f>
        <v/>
      </c>
      <c r="V50" s="212" t="str">
        <f t="shared" ref="V50:V113" si="6">IF(S50="Yes",P50,"")</f>
        <v/>
      </c>
      <c r="W50" s="212" t="str">
        <f t="shared" ref="W50:W113" si="7">IF(S50="Yes",Q50,"")</f>
        <v/>
      </c>
    </row>
    <row r="51" spans="1:23" ht="12.75" customHeight="1" x14ac:dyDescent="0.25">
      <c r="B51" s="88">
        <v>42</v>
      </c>
      <c r="C51" s="315"/>
      <c r="D51" s="315"/>
      <c r="E51" s="223"/>
      <c r="F51" s="223"/>
      <c r="G51" s="156"/>
      <c r="H51" s="223"/>
      <c r="I51" s="157"/>
      <c r="J51" s="181"/>
      <c r="K51" s="223"/>
      <c r="L51" s="223"/>
      <c r="M51" s="223"/>
      <c r="N51" s="223"/>
      <c r="O51" s="226"/>
      <c r="P51" s="223"/>
      <c r="Q51" s="223"/>
      <c r="R51" s="156"/>
      <c r="S51" s="227"/>
      <c r="T51" s="218" t="str">
        <f t="shared" si="4"/>
        <v/>
      </c>
      <c r="U51" s="180" t="str">
        <f t="shared" si="5"/>
        <v/>
      </c>
      <c r="V51" s="212" t="str">
        <f t="shared" si="6"/>
        <v/>
      </c>
      <c r="W51" s="212" t="str">
        <f t="shared" si="7"/>
        <v/>
      </c>
    </row>
    <row r="52" spans="1:23" ht="12.75" customHeight="1" x14ac:dyDescent="0.25">
      <c r="B52" s="88">
        <v>43</v>
      </c>
      <c r="C52" s="315"/>
      <c r="D52" s="315"/>
      <c r="E52" s="223"/>
      <c r="F52" s="223"/>
      <c r="G52" s="156"/>
      <c r="H52" s="223"/>
      <c r="I52" s="157"/>
      <c r="J52" s="181"/>
      <c r="K52" s="223"/>
      <c r="L52" s="223"/>
      <c r="M52" s="223"/>
      <c r="N52" s="223"/>
      <c r="O52" s="226"/>
      <c r="P52" s="223"/>
      <c r="Q52" s="223"/>
      <c r="R52" s="156"/>
      <c r="S52" s="227"/>
      <c r="T52" s="218" t="str">
        <f t="shared" si="4"/>
        <v/>
      </c>
      <c r="U52" s="180" t="str">
        <f t="shared" si="5"/>
        <v/>
      </c>
      <c r="V52" s="212" t="str">
        <f t="shared" si="6"/>
        <v/>
      </c>
      <c r="W52" s="212" t="str">
        <f t="shared" si="7"/>
        <v/>
      </c>
    </row>
    <row r="53" spans="1:23" s="19" customFormat="1" ht="12.75" customHeight="1" x14ac:dyDescent="0.25">
      <c r="B53" s="88">
        <v>44</v>
      </c>
      <c r="C53" s="315"/>
      <c r="D53" s="315"/>
      <c r="E53" s="223"/>
      <c r="F53" s="223"/>
      <c r="G53" s="156"/>
      <c r="H53" s="223"/>
      <c r="I53" s="157"/>
      <c r="J53" s="181"/>
      <c r="K53" s="223"/>
      <c r="L53" s="223"/>
      <c r="M53" s="223"/>
      <c r="N53" s="223"/>
      <c r="O53" s="226"/>
      <c r="P53" s="223"/>
      <c r="Q53" s="223"/>
      <c r="R53" s="156"/>
      <c r="S53" s="227"/>
      <c r="T53" s="218" t="str">
        <f t="shared" si="4"/>
        <v/>
      </c>
      <c r="U53" s="180" t="str">
        <f t="shared" si="5"/>
        <v/>
      </c>
      <c r="V53" s="212" t="str">
        <f t="shared" si="6"/>
        <v/>
      </c>
      <c r="W53" s="212" t="str">
        <f t="shared" si="7"/>
        <v/>
      </c>
    </row>
    <row r="54" spans="1:23" ht="12.75" customHeight="1" x14ac:dyDescent="0.25">
      <c r="B54" s="88">
        <v>45</v>
      </c>
      <c r="C54" s="315"/>
      <c r="D54" s="315"/>
      <c r="E54" s="223"/>
      <c r="F54" s="223"/>
      <c r="G54" s="156"/>
      <c r="H54" s="223"/>
      <c r="I54" s="157"/>
      <c r="J54" s="181"/>
      <c r="K54" s="223"/>
      <c r="L54" s="223"/>
      <c r="M54" s="223"/>
      <c r="N54" s="223"/>
      <c r="O54" s="226"/>
      <c r="P54" s="223"/>
      <c r="Q54" s="223"/>
      <c r="R54" s="156"/>
      <c r="S54" s="227"/>
      <c r="T54" s="218" t="str">
        <f t="shared" si="4"/>
        <v/>
      </c>
      <c r="U54" s="180" t="str">
        <f t="shared" si="5"/>
        <v/>
      </c>
      <c r="V54" s="212" t="str">
        <f t="shared" si="6"/>
        <v/>
      </c>
      <c r="W54" s="212" t="str">
        <f t="shared" si="7"/>
        <v/>
      </c>
    </row>
    <row r="55" spans="1:23" ht="12.75" customHeight="1" x14ac:dyDescent="0.25">
      <c r="B55" s="88">
        <v>46</v>
      </c>
      <c r="C55" s="315"/>
      <c r="D55" s="315"/>
      <c r="E55" s="223"/>
      <c r="F55" s="223"/>
      <c r="G55" s="156"/>
      <c r="H55" s="223"/>
      <c r="I55" s="157"/>
      <c r="J55" s="181"/>
      <c r="K55" s="223"/>
      <c r="L55" s="223"/>
      <c r="M55" s="223"/>
      <c r="N55" s="223"/>
      <c r="O55" s="226"/>
      <c r="P55" s="223"/>
      <c r="Q55" s="223"/>
      <c r="R55" s="156"/>
      <c r="S55" s="227"/>
      <c r="T55" s="218" t="str">
        <f t="shared" si="4"/>
        <v/>
      </c>
      <c r="U55" s="180" t="str">
        <f t="shared" si="5"/>
        <v/>
      </c>
      <c r="V55" s="212" t="str">
        <f t="shared" si="6"/>
        <v/>
      </c>
      <c r="W55" s="212" t="str">
        <f t="shared" si="7"/>
        <v/>
      </c>
    </row>
    <row r="56" spans="1:23" ht="12.75" customHeight="1" x14ac:dyDescent="0.25">
      <c r="B56" s="88">
        <v>47</v>
      </c>
      <c r="C56" s="315"/>
      <c r="D56" s="315"/>
      <c r="E56" s="223"/>
      <c r="F56" s="223"/>
      <c r="G56" s="156"/>
      <c r="H56" s="223"/>
      <c r="I56" s="157"/>
      <c r="J56" s="181"/>
      <c r="K56" s="223"/>
      <c r="L56" s="223"/>
      <c r="M56" s="223"/>
      <c r="N56" s="223"/>
      <c r="O56" s="226"/>
      <c r="P56" s="223"/>
      <c r="Q56" s="223"/>
      <c r="R56" s="156"/>
      <c r="S56" s="227"/>
      <c r="T56" s="218" t="str">
        <f t="shared" si="4"/>
        <v/>
      </c>
      <c r="U56" s="180" t="str">
        <f t="shared" si="5"/>
        <v/>
      </c>
      <c r="V56" s="212" t="str">
        <f t="shared" si="6"/>
        <v/>
      </c>
      <c r="W56" s="212" t="str">
        <f t="shared" si="7"/>
        <v/>
      </c>
    </row>
    <row r="57" spans="1:23" ht="12.75" customHeight="1" x14ac:dyDescent="0.25">
      <c r="B57" s="88">
        <v>48</v>
      </c>
      <c r="C57" s="315"/>
      <c r="D57" s="315"/>
      <c r="E57" s="223"/>
      <c r="F57" s="223"/>
      <c r="G57" s="156"/>
      <c r="H57" s="223"/>
      <c r="I57" s="157"/>
      <c r="J57" s="181"/>
      <c r="K57" s="223"/>
      <c r="L57" s="223"/>
      <c r="M57" s="223"/>
      <c r="N57" s="223"/>
      <c r="O57" s="226"/>
      <c r="P57" s="223"/>
      <c r="Q57" s="223"/>
      <c r="R57" s="156"/>
      <c r="S57" s="227"/>
      <c r="T57" s="218" t="str">
        <f t="shared" si="4"/>
        <v/>
      </c>
      <c r="U57" s="180" t="str">
        <f t="shared" si="5"/>
        <v/>
      </c>
      <c r="V57" s="212" t="str">
        <f t="shared" si="6"/>
        <v/>
      </c>
      <c r="W57" s="212" t="str">
        <f t="shared" si="7"/>
        <v/>
      </c>
    </row>
    <row r="58" spans="1:23" ht="12.75" customHeight="1" x14ac:dyDescent="0.25">
      <c r="B58" s="88">
        <v>49</v>
      </c>
      <c r="C58" s="315"/>
      <c r="D58" s="315"/>
      <c r="E58" s="223"/>
      <c r="F58" s="223"/>
      <c r="G58" s="156"/>
      <c r="H58" s="223"/>
      <c r="I58" s="157"/>
      <c r="J58" s="181"/>
      <c r="K58" s="223"/>
      <c r="L58" s="223"/>
      <c r="M58" s="223"/>
      <c r="N58" s="223"/>
      <c r="O58" s="226"/>
      <c r="P58" s="223"/>
      <c r="Q58" s="223"/>
      <c r="R58" s="156"/>
      <c r="S58" s="227"/>
      <c r="T58" s="218" t="str">
        <f t="shared" si="4"/>
        <v/>
      </c>
      <c r="U58" s="180" t="str">
        <f t="shared" si="5"/>
        <v/>
      </c>
      <c r="V58" s="212" t="str">
        <f t="shared" si="6"/>
        <v/>
      </c>
      <c r="W58" s="212" t="str">
        <f t="shared" si="7"/>
        <v/>
      </c>
    </row>
    <row r="59" spans="1:23" ht="12.75" customHeight="1" x14ac:dyDescent="0.25">
      <c r="B59" s="88">
        <v>50</v>
      </c>
      <c r="C59" s="315"/>
      <c r="D59" s="315"/>
      <c r="E59" s="223"/>
      <c r="F59" s="223"/>
      <c r="G59" s="156"/>
      <c r="H59" s="223"/>
      <c r="I59" s="157"/>
      <c r="J59" s="181"/>
      <c r="K59" s="223"/>
      <c r="L59" s="223"/>
      <c r="M59" s="223"/>
      <c r="N59" s="223"/>
      <c r="O59" s="226"/>
      <c r="P59" s="223"/>
      <c r="Q59" s="223"/>
      <c r="R59" s="156"/>
      <c r="S59" s="227"/>
      <c r="T59" s="218" t="str">
        <f t="shared" si="4"/>
        <v/>
      </c>
      <c r="U59" s="180" t="str">
        <f t="shared" si="5"/>
        <v/>
      </c>
      <c r="V59" s="212" t="str">
        <f t="shared" si="6"/>
        <v/>
      </c>
      <c r="W59" s="212" t="str">
        <f t="shared" si="7"/>
        <v/>
      </c>
    </row>
    <row r="60" spans="1:23" ht="12.75" customHeight="1" x14ac:dyDescent="0.25">
      <c r="B60" s="88">
        <v>51</v>
      </c>
      <c r="C60" s="315"/>
      <c r="D60" s="315"/>
      <c r="E60" s="223"/>
      <c r="F60" s="223"/>
      <c r="G60" s="156"/>
      <c r="H60" s="223"/>
      <c r="I60" s="157"/>
      <c r="J60" s="181"/>
      <c r="K60" s="223"/>
      <c r="L60" s="223"/>
      <c r="M60" s="223"/>
      <c r="N60" s="223"/>
      <c r="O60" s="226"/>
      <c r="P60" s="223"/>
      <c r="Q60" s="223"/>
      <c r="R60" s="156"/>
      <c r="S60" s="227"/>
      <c r="T60" s="218" t="str">
        <f t="shared" si="4"/>
        <v/>
      </c>
      <c r="U60" s="180" t="str">
        <f t="shared" si="5"/>
        <v/>
      </c>
      <c r="V60" s="212" t="str">
        <f t="shared" si="6"/>
        <v/>
      </c>
      <c r="W60" s="212" t="str">
        <f t="shared" si="7"/>
        <v/>
      </c>
    </row>
    <row r="61" spans="1:23" ht="12.75" customHeight="1" x14ac:dyDescent="0.25">
      <c r="B61" s="88">
        <v>52</v>
      </c>
      <c r="C61" s="315"/>
      <c r="D61" s="315"/>
      <c r="E61" s="223"/>
      <c r="F61" s="223"/>
      <c r="G61" s="156"/>
      <c r="H61" s="223"/>
      <c r="I61" s="157"/>
      <c r="J61" s="181"/>
      <c r="K61" s="223"/>
      <c r="L61" s="223"/>
      <c r="M61" s="223"/>
      <c r="N61" s="223"/>
      <c r="O61" s="226"/>
      <c r="P61" s="223"/>
      <c r="Q61" s="223"/>
      <c r="R61" s="156"/>
      <c r="S61" s="227"/>
      <c r="T61" s="218" t="str">
        <f t="shared" si="4"/>
        <v/>
      </c>
      <c r="U61" s="180" t="str">
        <f t="shared" si="5"/>
        <v/>
      </c>
      <c r="V61" s="212" t="str">
        <f t="shared" si="6"/>
        <v/>
      </c>
      <c r="W61" s="212" t="str">
        <f t="shared" si="7"/>
        <v/>
      </c>
    </row>
    <row r="62" spans="1:23" ht="12.75" customHeight="1" x14ac:dyDescent="0.25">
      <c r="B62" s="88">
        <v>53</v>
      </c>
      <c r="C62" s="315"/>
      <c r="D62" s="315"/>
      <c r="E62" s="223"/>
      <c r="F62" s="223"/>
      <c r="G62" s="156"/>
      <c r="H62" s="223"/>
      <c r="I62" s="157"/>
      <c r="J62" s="181"/>
      <c r="K62" s="223"/>
      <c r="L62" s="223"/>
      <c r="M62" s="223"/>
      <c r="N62" s="223"/>
      <c r="O62" s="226"/>
      <c r="P62" s="223"/>
      <c r="Q62" s="223"/>
      <c r="R62" s="156"/>
      <c r="S62" s="227"/>
      <c r="T62" s="218" t="str">
        <f t="shared" si="4"/>
        <v/>
      </c>
      <c r="U62" s="180" t="str">
        <f t="shared" si="5"/>
        <v/>
      </c>
      <c r="V62" s="212" t="str">
        <f t="shared" si="6"/>
        <v/>
      </c>
      <c r="W62" s="212" t="str">
        <f t="shared" si="7"/>
        <v/>
      </c>
    </row>
    <row r="63" spans="1:23" ht="12.75" customHeight="1" x14ac:dyDescent="0.25">
      <c r="B63" s="88">
        <v>54</v>
      </c>
      <c r="C63" s="315"/>
      <c r="D63" s="315"/>
      <c r="E63" s="223"/>
      <c r="F63" s="223"/>
      <c r="G63" s="156"/>
      <c r="H63" s="223"/>
      <c r="I63" s="157"/>
      <c r="J63" s="181"/>
      <c r="K63" s="223"/>
      <c r="L63" s="223"/>
      <c r="M63" s="223"/>
      <c r="N63" s="223"/>
      <c r="O63" s="226"/>
      <c r="P63" s="223"/>
      <c r="Q63" s="223"/>
      <c r="R63" s="156"/>
      <c r="S63" s="227"/>
      <c r="T63" s="218" t="str">
        <f t="shared" si="4"/>
        <v/>
      </c>
      <c r="U63" s="180" t="str">
        <f t="shared" si="5"/>
        <v/>
      </c>
      <c r="V63" s="212" t="str">
        <f t="shared" si="6"/>
        <v/>
      </c>
      <c r="W63" s="212" t="str">
        <f t="shared" si="7"/>
        <v/>
      </c>
    </row>
    <row r="64" spans="1:23" ht="12.75" customHeight="1" x14ac:dyDescent="0.25">
      <c r="B64" s="88">
        <v>55</v>
      </c>
      <c r="C64" s="315"/>
      <c r="D64" s="315"/>
      <c r="E64" s="223"/>
      <c r="F64" s="223"/>
      <c r="G64" s="156"/>
      <c r="H64" s="223"/>
      <c r="I64" s="157"/>
      <c r="J64" s="181"/>
      <c r="K64" s="223"/>
      <c r="L64" s="223"/>
      <c r="M64" s="223"/>
      <c r="N64" s="223"/>
      <c r="O64" s="226"/>
      <c r="P64" s="223"/>
      <c r="Q64" s="223"/>
      <c r="R64" s="156"/>
      <c r="S64" s="227"/>
      <c r="T64" s="218" t="str">
        <f t="shared" si="4"/>
        <v/>
      </c>
      <c r="U64" s="180" t="str">
        <f t="shared" si="5"/>
        <v/>
      </c>
      <c r="V64" s="212" t="str">
        <f t="shared" si="6"/>
        <v/>
      </c>
      <c r="W64" s="212" t="str">
        <f t="shared" si="7"/>
        <v/>
      </c>
    </row>
    <row r="65" spans="2:23" ht="12.75" customHeight="1" x14ac:dyDescent="0.25">
      <c r="B65" s="88">
        <v>56</v>
      </c>
      <c r="C65" s="315"/>
      <c r="D65" s="315"/>
      <c r="E65" s="223"/>
      <c r="F65" s="223"/>
      <c r="G65" s="156"/>
      <c r="H65" s="223"/>
      <c r="I65" s="157"/>
      <c r="J65" s="181"/>
      <c r="K65" s="223"/>
      <c r="L65" s="223"/>
      <c r="M65" s="223"/>
      <c r="N65" s="223"/>
      <c r="O65" s="226"/>
      <c r="P65" s="223"/>
      <c r="Q65" s="223"/>
      <c r="R65" s="156"/>
      <c r="S65" s="227"/>
      <c r="T65" s="218" t="str">
        <f t="shared" si="4"/>
        <v/>
      </c>
      <c r="U65" s="180" t="str">
        <f t="shared" si="5"/>
        <v/>
      </c>
      <c r="V65" s="212" t="str">
        <f t="shared" si="6"/>
        <v/>
      </c>
      <c r="W65" s="212" t="str">
        <f t="shared" si="7"/>
        <v/>
      </c>
    </row>
    <row r="66" spans="2:23" ht="12.75" customHeight="1" x14ac:dyDescent="0.25">
      <c r="B66" s="88">
        <v>57</v>
      </c>
      <c r="C66" s="315"/>
      <c r="D66" s="315"/>
      <c r="E66" s="223"/>
      <c r="F66" s="223"/>
      <c r="G66" s="156"/>
      <c r="H66" s="223"/>
      <c r="I66" s="157"/>
      <c r="J66" s="181"/>
      <c r="K66" s="223"/>
      <c r="L66" s="223"/>
      <c r="M66" s="223"/>
      <c r="N66" s="223"/>
      <c r="O66" s="226"/>
      <c r="P66" s="223"/>
      <c r="Q66" s="223"/>
      <c r="R66" s="156"/>
      <c r="S66" s="227"/>
      <c r="T66" s="218" t="str">
        <f t="shared" si="4"/>
        <v/>
      </c>
      <c r="U66" s="180" t="str">
        <f t="shared" si="5"/>
        <v/>
      </c>
      <c r="V66" s="212" t="str">
        <f t="shared" si="6"/>
        <v/>
      </c>
      <c r="W66" s="212" t="str">
        <f t="shared" si="7"/>
        <v/>
      </c>
    </row>
    <row r="67" spans="2:23" ht="12.75" customHeight="1" x14ac:dyDescent="0.25">
      <c r="B67" s="88">
        <v>58</v>
      </c>
      <c r="C67" s="315"/>
      <c r="D67" s="315"/>
      <c r="E67" s="223"/>
      <c r="F67" s="223"/>
      <c r="G67" s="156"/>
      <c r="H67" s="223"/>
      <c r="I67" s="157"/>
      <c r="J67" s="181"/>
      <c r="K67" s="223"/>
      <c r="L67" s="223"/>
      <c r="M67" s="223"/>
      <c r="N67" s="223"/>
      <c r="O67" s="226"/>
      <c r="P67" s="223"/>
      <c r="Q67" s="223"/>
      <c r="R67" s="156"/>
      <c r="S67" s="227"/>
      <c r="T67" s="218" t="str">
        <f t="shared" si="4"/>
        <v/>
      </c>
      <c r="U67" s="180" t="str">
        <f t="shared" si="5"/>
        <v/>
      </c>
      <c r="V67" s="212" t="str">
        <f t="shared" si="6"/>
        <v/>
      </c>
      <c r="W67" s="212" t="str">
        <f t="shared" si="7"/>
        <v/>
      </c>
    </row>
    <row r="68" spans="2:23" ht="12.75" customHeight="1" x14ac:dyDescent="0.25">
      <c r="B68" s="88">
        <v>59</v>
      </c>
      <c r="C68" s="315"/>
      <c r="D68" s="315"/>
      <c r="E68" s="223"/>
      <c r="F68" s="223"/>
      <c r="G68" s="156"/>
      <c r="H68" s="223"/>
      <c r="I68" s="157"/>
      <c r="J68" s="181"/>
      <c r="K68" s="223"/>
      <c r="L68" s="223"/>
      <c r="M68" s="223"/>
      <c r="N68" s="223"/>
      <c r="O68" s="226"/>
      <c r="P68" s="223"/>
      <c r="Q68" s="223"/>
      <c r="R68" s="156"/>
      <c r="S68" s="227"/>
      <c r="T68" s="218" t="str">
        <f t="shared" si="4"/>
        <v/>
      </c>
      <c r="U68" s="180" t="str">
        <f t="shared" si="5"/>
        <v/>
      </c>
      <c r="V68" s="212" t="str">
        <f t="shared" si="6"/>
        <v/>
      </c>
      <c r="W68" s="212" t="str">
        <f t="shared" si="7"/>
        <v/>
      </c>
    </row>
    <row r="69" spans="2:23" ht="12.75" customHeight="1" x14ac:dyDescent="0.25">
      <c r="B69" s="88">
        <v>60</v>
      </c>
      <c r="C69" s="315"/>
      <c r="D69" s="315"/>
      <c r="E69" s="223"/>
      <c r="F69" s="223"/>
      <c r="G69" s="156"/>
      <c r="H69" s="223"/>
      <c r="I69" s="157"/>
      <c r="J69" s="181"/>
      <c r="K69" s="223"/>
      <c r="L69" s="223"/>
      <c r="M69" s="223"/>
      <c r="N69" s="223"/>
      <c r="O69" s="226"/>
      <c r="P69" s="223"/>
      <c r="Q69" s="223"/>
      <c r="R69" s="156"/>
      <c r="S69" s="227"/>
      <c r="T69" s="218" t="str">
        <f t="shared" si="4"/>
        <v/>
      </c>
      <c r="U69" s="180" t="str">
        <f t="shared" si="5"/>
        <v/>
      </c>
      <c r="V69" s="212" t="str">
        <f t="shared" si="6"/>
        <v/>
      </c>
      <c r="W69" s="212" t="str">
        <f t="shared" si="7"/>
        <v/>
      </c>
    </row>
    <row r="70" spans="2:23" ht="12.75" customHeight="1" x14ac:dyDescent="0.25">
      <c r="B70" s="88">
        <v>61</v>
      </c>
      <c r="C70" s="315"/>
      <c r="D70" s="315"/>
      <c r="E70" s="223"/>
      <c r="F70" s="223"/>
      <c r="G70" s="156"/>
      <c r="H70" s="223"/>
      <c r="I70" s="157"/>
      <c r="J70" s="181"/>
      <c r="K70" s="223"/>
      <c r="L70" s="223"/>
      <c r="M70" s="223"/>
      <c r="N70" s="223"/>
      <c r="O70" s="226"/>
      <c r="P70" s="223"/>
      <c r="Q70" s="223"/>
      <c r="R70" s="156"/>
      <c r="S70" s="227"/>
      <c r="T70" s="218" t="str">
        <f t="shared" si="4"/>
        <v/>
      </c>
      <c r="U70" s="180" t="str">
        <f t="shared" si="5"/>
        <v/>
      </c>
      <c r="V70" s="212" t="str">
        <f t="shared" si="6"/>
        <v/>
      </c>
      <c r="W70" s="212" t="str">
        <f t="shared" si="7"/>
        <v/>
      </c>
    </row>
    <row r="71" spans="2:23" ht="12.75" customHeight="1" x14ac:dyDescent="0.25">
      <c r="B71" s="88">
        <v>62</v>
      </c>
      <c r="C71" s="315"/>
      <c r="D71" s="315"/>
      <c r="E71" s="223"/>
      <c r="F71" s="223"/>
      <c r="G71" s="156"/>
      <c r="H71" s="223"/>
      <c r="I71" s="157"/>
      <c r="J71" s="181"/>
      <c r="K71" s="223"/>
      <c r="L71" s="223"/>
      <c r="M71" s="223"/>
      <c r="N71" s="223"/>
      <c r="O71" s="226"/>
      <c r="P71" s="223"/>
      <c r="Q71" s="223"/>
      <c r="R71" s="156"/>
      <c r="S71" s="227"/>
      <c r="T71" s="218" t="str">
        <f t="shared" si="4"/>
        <v/>
      </c>
      <c r="U71" s="180" t="str">
        <f t="shared" si="5"/>
        <v/>
      </c>
      <c r="V71" s="212" t="str">
        <f t="shared" si="6"/>
        <v/>
      </c>
      <c r="W71" s="212" t="str">
        <f t="shared" si="7"/>
        <v/>
      </c>
    </row>
    <row r="72" spans="2:23" ht="12.75" customHeight="1" x14ac:dyDescent="0.25">
      <c r="B72" s="88">
        <v>63</v>
      </c>
      <c r="C72" s="315"/>
      <c r="D72" s="315"/>
      <c r="E72" s="223"/>
      <c r="F72" s="223"/>
      <c r="G72" s="156"/>
      <c r="H72" s="223"/>
      <c r="I72" s="157"/>
      <c r="J72" s="181"/>
      <c r="K72" s="223"/>
      <c r="L72" s="223"/>
      <c r="M72" s="223"/>
      <c r="N72" s="223"/>
      <c r="O72" s="226"/>
      <c r="P72" s="223"/>
      <c r="Q72" s="223"/>
      <c r="R72" s="156"/>
      <c r="S72" s="227"/>
      <c r="T72" s="218" t="str">
        <f t="shared" si="4"/>
        <v/>
      </c>
      <c r="U72" s="180" t="str">
        <f t="shared" si="5"/>
        <v/>
      </c>
      <c r="V72" s="212" t="str">
        <f t="shared" si="6"/>
        <v/>
      </c>
      <c r="W72" s="212" t="str">
        <f t="shared" si="7"/>
        <v/>
      </c>
    </row>
    <row r="73" spans="2:23" ht="12.75" customHeight="1" x14ac:dyDescent="0.25">
      <c r="B73" s="88">
        <v>64</v>
      </c>
      <c r="C73" s="315"/>
      <c r="D73" s="315"/>
      <c r="E73" s="223"/>
      <c r="F73" s="223"/>
      <c r="G73" s="156"/>
      <c r="H73" s="223"/>
      <c r="I73" s="157"/>
      <c r="J73" s="181"/>
      <c r="K73" s="223"/>
      <c r="L73" s="223"/>
      <c r="M73" s="223"/>
      <c r="N73" s="223"/>
      <c r="O73" s="226"/>
      <c r="P73" s="223"/>
      <c r="Q73" s="223"/>
      <c r="R73" s="156"/>
      <c r="S73" s="227"/>
      <c r="T73" s="218" t="str">
        <f t="shared" si="4"/>
        <v/>
      </c>
      <c r="U73" s="180" t="str">
        <f t="shared" si="5"/>
        <v/>
      </c>
      <c r="V73" s="212" t="str">
        <f t="shared" si="6"/>
        <v/>
      </c>
      <c r="W73" s="212" t="str">
        <f t="shared" si="7"/>
        <v/>
      </c>
    </row>
    <row r="74" spans="2:23" ht="12.75" customHeight="1" x14ac:dyDescent="0.25">
      <c r="B74" s="88">
        <v>65</v>
      </c>
      <c r="C74" s="315"/>
      <c r="D74" s="315"/>
      <c r="E74" s="223"/>
      <c r="F74" s="223"/>
      <c r="G74" s="156"/>
      <c r="H74" s="223"/>
      <c r="I74" s="157"/>
      <c r="J74" s="181"/>
      <c r="K74" s="223"/>
      <c r="L74" s="223"/>
      <c r="M74" s="223"/>
      <c r="N74" s="223"/>
      <c r="O74" s="226"/>
      <c r="P74" s="223"/>
      <c r="Q74" s="223"/>
      <c r="R74" s="156"/>
      <c r="S74" s="227"/>
      <c r="T74" s="218" t="str">
        <f t="shared" si="4"/>
        <v/>
      </c>
      <c r="U74" s="180" t="str">
        <f t="shared" si="5"/>
        <v/>
      </c>
      <c r="V74" s="212" t="str">
        <f t="shared" si="6"/>
        <v/>
      </c>
      <c r="W74" s="212" t="str">
        <f t="shared" si="7"/>
        <v/>
      </c>
    </row>
    <row r="75" spans="2:23" ht="12.75" customHeight="1" x14ac:dyDescent="0.25">
      <c r="B75" s="88">
        <v>66</v>
      </c>
      <c r="C75" s="315"/>
      <c r="D75" s="315"/>
      <c r="E75" s="223"/>
      <c r="F75" s="223"/>
      <c r="G75" s="156"/>
      <c r="H75" s="223"/>
      <c r="I75" s="157"/>
      <c r="J75" s="181"/>
      <c r="K75" s="223"/>
      <c r="L75" s="223"/>
      <c r="M75" s="223"/>
      <c r="N75" s="223"/>
      <c r="O75" s="226"/>
      <c r="P75" s="223"/>
      <c r="Q75" s="223"/>
      <c r="R75" s="156"/>
      <c r="S75" s="227"/>
      <c r="T75" s="218" t="str">
        <f t="shared" si="4"/>
        <v/>
      </c>
      <c r="U75" s="180" t="str">
        <f t="shared" si="5"/>
        <v/>
      </c>
      <c r="V75" s="212" t="str">
        <f t="shared" si="6"/>
        <v/>
      </c>
      <c r="W75" s="212" t="str">
        <f t="shared" si="7"/>
        <v/>
      </c>
    </row>
    <row r="76" spans="2:23" ht="12.75" customHeight="1" x14ac:dyDescent="0.25">
      <c r="B76" s="88">
        <v>67</v>
      </c>
      <c r="C76" s="315"/>
      <c r="D76" s="315"/>
      <c r="E76" s="223"/>
      <c r="F76" s="223"/>
      <c r="G76" s="156"/>
      <c r="H76" s="223"/>
      <c r="I76" s="157"/>
      <c r="J76" s="181"/>
      <c r="K76" s="223"/>
      <c r="L76" s="223"/>
      <c r="M76" s="223"/>
      <c r="N76" s="223"/>
      <c r="O76" s="226"/>
      <c r="P76" s="223"/>
      <c r="Q76" s="223"/>
      <c r="R76" s="156"/>
      <c r="S76" s="227"/>
      <c r="T76" s="218" t="str">
        <f t="shared" si="4"/>
        <v/>
      </c>
      <c r="U76" s="180" t="str">
        <f t="shared" si="5"/>
        <v/>
      </c>
      <c r="V76" s="212" t="str">
        <f t="shared" si="6"/>
        <v/>
      </c>
      <c r="W76" s="212" t="str">
        <f t="shared" si="7"/>
        <v/>
      </c>
    </row>
    <row r="77" spans="2:23" ht="12.75" customHeight="1" x14ac:dyDescent="0.25">
      <c r="B77" s="88">
        <v>68</v>
      </c>
      <c r="C77" s="315"/>
      <c r="D77" s="315"/>
      <c r="E77" s="223"/>
      <c r="F77" s="223"/>
      <c r="G77" s="156"/>
      <c r="H77" s="223"/>
      <c r="I77" s="157"/>
      <c r="J77" s="181"/>
      <c r="K77" s="223"/>
      <c r="L77" s="223"/>
      <c r="M77" s="223"/>
      <c r="N77" s="223"/>
      <c r="O77" s="226"/>
      <c r="P77" s="223"/>
      <c r="Q77" s="223"/>
      <c r="R77" s="156"/>
      <c r="S77" s="227"/>
      <c r="T77" s="218" t="str">
        <f t="shared" si="4"/>
        <v/>
      </c>
      <c r="U77" s="180" t="str">
        <f t="shared" si="5"/>
        <v/>
      </c>
      <c r="V77" s="212" t="str">
        <f t="shared" si="6"/>
        <v/>
      </c>
      <c r="W77" s="212" t="str">
        <f t="shared" si="7"/>
        <v/>
      </c>
    </row>
    <row r="78" spans="2:23" ht="12.75" customHeight="1" x14ac:dyDescent="0.25">
      <c r="B78" s="88">
        <v>69</v>
      </c>
      <c r="C78" s="315"/>
      <c r="D78" s="315"/>
      <c r="E78" s="223"/>
      <c r="F78" s="223"/>
      <c r="G78" s="156"/>
      <c r="H78" s="223"/>
      <c r="I78" s="157"/>
      <c r="J78" s="181"/>
      <c r="K78" s="223"/>
      <c r="L78" s="223"/>
      <c r="M78" s="223"/>
      <c r="N78" s="223"/>
      <c r="O78" s="226"/>
      <c r="P78" s="223"/>
      <c r="Q78" s="223"/>
      <c r="R78" s="156"/>
      <c r="S78" s="227"/>
      <c r="T78" s="218" t="str">
        <f t="shared" si="4"/>
        <v/>
      </c>
      <c r="U78" s="180" t="str">
        <f t="shared" si="5"/>
        <v/>
      </c>
      <c r="V78" s="212" t="str">
        <f t="shared" si="6"/>
        <v/>
      </c>
      <c r="W78" s="212" t="str">
        <f t="shared" si="7"/>
        <v/>
      </c>
    </row>
    <row r="79" spans="2:23" ht="12.75" customHeight="1" x14ac:dyDescent="0.25">
      <c r="B79" s="88">
        <v>70</v>
      </c>
      <c r="C79" s="315"/>
      <c r="D79" s="315"/>
      <c r="E79" s="223"/>
      <c r="F79" s="223"/>
      <c r="G79" s="156"/>
      <c r="H79" s="223"/>
      <c r="I79" s="157"/>
      <c r="J79" s="181"/>
      <c r="K79" s="223"/>
      <c r="L79" s="223"/>
      <c r="M79" s="223"/>
      <c r="N79" s="223"/>
      <c r="O79" s="226"/>
      <c r="P79" s="223"/>
      <c r="Q79" s="223"/>
      <c r="R79" s="156"/>
      <c r="S79" s="227"/>
      <c r="T79" s="218" t="str">
        <f t="shared" si="4"/>
        <v/>
      </c>
      <c r="U79" s="180" t="str">
        <f t="shared" si="5"/>
        <v/>
      </c>
      <c r="V79" s="212" t="str">
        <f t="shared" si="6"/>
        <v/>
      </c>
      <c r="W79" s="212" t="str">
        <f t="shared" si="7"/>
        <v/>
      </c>
    </row>
    <row r="80" spans="2:23" ht="12.75" customHeight="1" x14ac:dyDescent="0.25">
      <c r="B80" s="88">
        <v>71</v>
      </c>
      <c r="C80" s="315"/>
      <c r="D80" s="315"/>
      <c r="E80" s="223"/>
      <c r="F80" s="223"/>
      <c r="G80" s="156"/>
      <c r="H80" s="223"/>
      <c r="I80" s="157"/>
      <c r="J80" s="181"/>
      <c r="K80" s="223"/>
      <c r="L80" s="223"/>
      <c r="M80" s="223"/>
      <c r="N80" s="223"/>
      <c r="O80" s="226"/>
      <c r="P80" s="223"/>
      <c r="Q80" s="223"/>
      <c r="R80" s="156"/>
      <c r="S80" s="227"/>
      <c r="T80" s="218" t="str">
        <f t="shared" si="4"/>
        <v/>
      </c>
      <c r="U80" s="180" t="str">
        <f t="shared" si="5"/>
        <v/>
      </c>
      <c r="V80" s="212" t="str">
        <f t="shared" si="6"/>
        <v/>
      </c>
      <c r="W80" s="212" t="str">
        <f t="shared" si="7"/>
        <v/>
      </c>
    </row>
    <row r="81" spans="2:23" ht="12.75" customHeight="1" x14ac:dyDescent="0.25">
      <c r="B81" s="88">
        <v>72</v>
      </c>
      <c r="C81" s="315"/>
      <c r="D81" s="315"/>
      <c r="E81" s="223"/>
      <c r="F81" s="223"/>
      <c r="G81" s="156"/>
      <c r="H81" s="223"/>
      <c r="I81" s="157"/>
      <c r="J81" s="181"/>
      <c r="K81" s="223"/>
      <c r="L81" s="223"/>
      <c r="M81" s="223"/>
      <c r="N81" s="223"/>
      <c r="O81" s="226"/>
      <c r="P81" s="223"/>
      <c r="Q81" s="223"/>
      <c r="R81" s="156"/>
      <c r="S81" s="227"/>
      <c r="T81" s="218" t="str">
        <f t="shared" si="4"/>
        <v/>
      </c>
      <c r="U81" s="180" t="str">
        <f t="shared" si="5"/>
        <v/>
      </c>
      <c r="V81" s="212" t="str">
        <f t="shared" si="6"/>
        <v/>
      </c>
      <c r="W81" s="212" t="str">
        <f t="shared" si="7"/>
        <v/>
      </c>
    </row>
    <row r="82" spans="2:23" ht="12.75" customHeight="1" x14ac:dyDescent="0.25">
      <c r="B82" s="88">
        <v>73</v>
      </c>
      <c r="C82" s="315"/>
      <c r="D82" s="315"/>
      <c r="E82" s="223"/>
      <c r="F82" s="223"/>
      <c r="G82" s="156"/>
      <c r="H82" s="223"/>
      <c r="I82" s="157"/>
      <c r="J82" s="181"/>
      <c r="K82" s="223"/>
      <c r="L82" s="223"/>
      <c r="M82" s="223"/>
      <c r="N82" s="223"/>
      <c r="O82" s="226"/>
      <c r="P82" s="223"/>
      <c r="Q82" s="223"/>
      <c r="R82" s="156"/>
      <c r="S82" s="227"/>
      <c r="T82" s="218" t="str">
        <f t="shared" si="4"/>
        <v/>
      </c>
      <c r="U82" s="180" t="str">
        <f t="shared" si="5"/>
        <v/>
      </c>
      <c r="V82" s="212" t="str">
        <f t="shared" si="6"/>
        <v/>
      </c>
      <c r="W82" s="212" t="str">
        <f t="shared" si="7"/>
        <v/>
      </c>
    </row>
    <row r="83" spans="2:23" ht="12.75" customHeight="1" x14ac:dyDescent="0.25">
      <c r="B83" s="88">
        <v>74</v>
      </c>
      <c r="C83" s="315"/>
      <c r="D83" s="315"/>
      <c r="E83" s="223"/>
      <c r="F83" s="223"/>
      <c r="G83" s="156"/>
      <c r="H83" s="223"/>
      <c r="I83" s="157"/>
      <c r="J83" s="181"/>
      <c r="K83" s="223"/>
      <c r="L83" s="223"/>
      <c r="M83" s="223"/>
      <c r="N83" s="223"/>
      <c r="O83" s="226"/>
      <c r="P83" s="223"/>
      <c r="Q83" s="223"/>
      <c r="R83" s="156"/>
      <c r="S83" s="227"/>
      <c r="T83" s="218" t="str">
        <f t="shared" si="4"/>
        <v/>
      </c>
      <c r="U83" s="180" t="str">
        <f t="shared" si="5"/>
        <v/>
      </c>
      <c r="V83" s="212" t="str">
        <f t="shared" si="6"/>
        <v/>
      </c>
      <c r="W83" s="212" t="str">
        <f t="shared" si="7"/>
        <v/>
      </c>
    </row>
    <row r="84" spans="2:23" ht="12.75" customHeight="1" x14ac:dyDescent="0.25">
      <c r="B84" s="88">
        <v>75</v>
      </c>
      <c r="C84" s="315"/>
      <c r="D84" s="315"/>
      <c r="E84" s="223"/>
      <c r="F84" s="223"/>
      <c r="G84" s="156"/>
      <c r="H84" s="223"/>
      <c r="I84" s="157"/>
      <c r="J84" s="181"/>
      <c r="K84" s="223"/>
      <c r="L84" s="223"/>
      <c r="M84" s="223"/>
      <c r="N84" s="223"/>
      <c r="O84" s="226"/>
      <c r="P84" s="223"/>
      <c r="Q84" s="223"/>
      <c r="R84" s="156"/>
      <c r="S84" s="227"/>
      <c r="T84" s="218" t="str">
        <f t="shared" si="4"/>
        <v/>
      </c>
      <c r="U84" s="180" t="str">
        <f t="shared" si="5"/>
        <v/>
      </c>
      <c r="V84" s="212" t="str">
        <f t="shared" si="6"/>
        <v/>
      </c>
      <c r="W84" s="212" t="str">
        <f t="shared" si="7"/>
        <v/>
      </c>
    </row>
    <row r="85" spans="2:23" ht="12.75" customHeight="1" x14ac:dyDescent="0.25">
      <c r="B85" s="88">
        <v>76</v>
      </c>
      <c r="C85" s="315"/>
      <c r="D85" s="315"/>
      <c r="E85" s="223"/>
      <c r="F85" s="223"/>
      <c r="G85" s="156"/>
      <c r="H85" s="223"/>
      <c r="I85" s="157"/>
      <c r="J85" s="181"/>
      <c r="K85" s="223"/>
      <c r="L85" s="223"/>
      <c r="M85" s="223"/>
      <c r="N85" s="223"/>
      <c r="O85" s="226"/>
      <c r="P85" s="223"/>
      <c r="Q85" s="223"/>
      <c r="R85" s="156"/>
      <c r="S85" s="227"/>
      <c r="T85" s="218" t="str">
        <f t="shared" si="4"/>
        <v/>
      </c>
      <c r="U85" s="180" t="str">
        <f t="shared" si="5"/>
        <v/>
      </c>
      <c r="V85" s="212" t="str">
        <f t="shared" si="6"/>
        <v/>
      </c>
      <c r="W85" s="212" t="str">
        <f t="shared" si="7"/>
        <v/>
      </c>
    </row>
    <row r="86" spans="2:23" ht="12.75" customHeight="1" x14ac:dyDescent="0.25">
      <c r="B86" s="88">
        <v>77</v>
      </c>
      <c r="C86" s="315"/>
      <c r="D86" s="315"/>
      <c r="E86" s="223"/>
      <c r="F86" s="223"/>
      <c r="G86" s="156"/>
      <c r="H86" s="223"/>
      <c r="I86" s="157"/>
      <c r="J86" s="181"/>
      <c r="K86" s="223"/>
      <c r="L86" s="223"/>
      <c r="M86" s="223"/>
      <c r="N86" s="223"/>
      <c r="O86" s="226"/>
      <c r="P86" s="223"/>
      <c r="Q86" s="223"/>
      <c r="R86" s="156"/>
      <c r="S86" s="227"/>
      <c r="T86" s="218" t="str">
        <f t="shared" si="4"/>
        <v/>
      </c>
      <c r="U86" s="180" t="str">
        <f t="shared" si="5"/>
        <v/>
      </c>
      <c r="V86" s="212" t="str">
        <f t="shared" si="6"/>
        <v/>
      </c>
      <c r="W86" s="212" t="str">
        <f t="shared" si="7"/>
        <v/>
      </c>
    </row>
    <row r="87" spans="2:23" ht="12.75" customHeight="1" x14ac:dyDescent="0.25">
      <c r="B87" s="88">
        <v>78</v>
      </c>
      <c r="C87" s="315"/>
      <c r="D87" s="315"/>
      <c r="E87" s="223"/>
      <c r="F87" s="223"/>
      <c r="G87" s="156"/>
      <c r="H87" s="223"/>
      <c r="I87" s="157"/>
      <c r="J87" s="181"/>
      <c r="K87" s="223"/>
      <c r="L87" s="223"/>
      <c r="M87" s="223"/>
      <c r="N87" s="223"/>
      <c r="O87" s="226"/>
      <c r="P87" s="223"/>
      <c r="Q87" s="223"/>
      <c r="R87" s="156"/>
      <c r="S87" s="227"/>
      <c r="T87" s="218" t="str">
        <f t="shared" si="4"/>
        <v/>
      </c>
      <c r="U87" s="180" t="str">
        <f t="shared" si="5"/>
        <v/>
      </c>
      <c r="V87" s="212" t="str">
        <f t="shared" si="6"/>
        <v/>
      </c>
      <c r="W87" s="212" t="str">
        <f t="shared" si="7"/>
        <v/>
      </c>
    </row>
    <row r="88" spans="2:23" ht="12.75" customHeight="1" x14ac:dyDescent="0.25">
      <c r="B88" s="88">
        <v>79</v>
      </c>
      <c r="C88" s="315"/>
      <c r="D88" s="315"/>
      <c r="E88" s="223"/>
      <c r="F88" s="223"/>
      <c r="G88" s="156"/>
      <c r="H88" s="223"/>
      <c r="I88" s="157"/>
      <c r="J88" s="181"/>
      <c r="K88" s="223"/>
      <c r="L88" s="223"/>
      <c r="M88" s="223"/>
      <c r="N88" s="223"/>
      <c r="O88" s="226"/>
      <c r="P88" s="223"/>
      <c r="Q88" s="223"/>
      <c r="R88" s="156"/>
      <c r="S88" s="227"/>
      <c r="T88" s="218" t="str">
        <f t="shared" si="4"/>
        <v/>
      </c>
      <c r="U88" s="180" t="str">
        <f t="shared" si="5"/>
        <v/>
      </c>
      <c r="V88" s="212" t="str">
        <f t="shared" si="6"/>
        <v/>
      </c>
      <c r="W88" s="212" t="str">
        <f t="shared" si="7"/>
        <v/>
      </c>
    </row>
    <row r="89" spans="2:23" ht="12.75" customHeight="1" x14ac:dyDescent="0.25">
      <c r="B89" s="88">
        <v>80</v>
      </c>
      <c r="C89" s="315"/>
      <c r="D89" s="315"/>
      <c r="E89" s="223"/>
      <c r="F89" s="223"/>
      <c r="G89" s="156"/>
      <c r="H89" s="223"/>
      <c r="I89" s="157"/>
      <c r="J89" s="181"/>
      <c r="K89" s="223"/>
      <c r="L89" s="223"/>
      <c r="M89" s="223"/>
      <c r="N89" s="223"/>
      <c r="O89" s="226"/>
      <c r="P89" s="223"/>
      <c r="Q89" s="223"/>
      <c r="R89" s="156"/>
      <c r="S89" s="227"/>
      <c r="T89" s="218" t="str">
        <f t="shared" si="4"/>
        <v/>
      </c>
      <c r="U89" s="180" t="str">
        <f t="shared" si="5"/>
        <v/>
      </c>
      <c r="V89" s="212" t="str">
        <f t="shared" si="6"/>
        <v/>
      </c>
      <c r="W89" s="212" t="str">
        <f t="shared" si="7"/>
        <v/>
      </c>
    </row>
    <row r="90" spans="2:23" ht="12.75" customHeight="1" x14ac:dyDescent="0.25">
      <c r="B90" s="88">
        <v>81</v>
      </c>
      <c r="C90" s="315"/>
      <c r="D90" s="315"/>
      <c r="E90" s="223"/>
      <c r="F90" s="223"/>
      <c r="G90" s="156"/>
      <c r="H90" s="223"/>
      <c r="I90" s="157"/>
      <c r="J90" s="181"/>
      <c r="K90" s="223"/>
      <c r="L90" s="223"/>
      <c r="M90" s="223"/>
      <c r="N90" s="223"/>
      <c r="O90" s="226"/>
      <c r="P90" s="223"/>
      <c r="Q90" s="223"/>
      <c r="R90" s="156"/>
      <c r="S90" s="227"/>
      <c r="T90" s="218" t="str">
        <f t="shared" si="4"/>
        <v/>
      </c>
      <c r="U90" s="180" t="str">
        <f t="shared" si="5"/>
        <v/>
      </c>
      <c r="V90" s="212" t="str">
        <f t="shared" si="6"/>
        <v/>
      </c>
      <c r="W90" s="212" t="str">
        <f t="shared" si="7"/>
        <v/>
      </c>
    </row>
    <row r="91" spans="2:23" ht="12.75" customHeight="1" x14ac:dyDescent="0.25">
      <c r="B91" s="88">
        <v>82</v>
      </c>
      <c r="C91" s="315"/>
      <c r="D91" s="315"/>
      <c r="E91" s="223"/>
      <c r="F91" s="223"/>
      <c r="G91" s="156"/>
      <c r="H91" s="223"/>
      <c r="I91" s="157"/>
      <c r="J91" s="181"/>
      <c r="K91" s="223"/>
      <c r="L91" s="223"/>
      <c r="M91" s="223"/>
      <c r="N91" s="223"/>
      <c r="O91" s="226"/>
      <c r="P91" s="223"/>
      <c r="Q91" s="223"/>
      <c r="R91" s="156"/>
      <c r="S91" s="227"/>
      <c r="T91" s="218" t="str">
        <f t="shared" si="4"/>
        <v/>
      </c>
      <c r="U91" s="180" t="str">
        <f t="shared" si="5"/>
        <v/>
      </c>
      <c r="V91" s="212" t="str">
        <f t="shared" si="6"/>
        <v/>
      </c>
      <c r="W91" s="212" t="str">
        <f t="shared" si="7"/>
        <v/>
      </c>
    </row>
    <row r="92" spans="2:23" ht="12.75" customHeight="1" x14ac:dyDescent="0.25">
      <c r="B92" s="88">
        <v>83</v>
      </c>
      <c r="C92" s="315"/>
      <c r="D92" s="315"/>
      <c r="E92" s="223"/>
      <c r="F92" s="223"/>
      <c r="G92" s="156"/>
      <c r="H92" s="223"/>
      <c r="I92" s="157"/>
      <c r="J92" s="181"/>
      <c r="K92" s="223"/>
      <c r="L92" s="223"/>
      <c r="M92" s="223"/>
      <c r="N92" s="223"/>
      <c r="O92" s="226"/>
      <c r="P92" s="223"/>
      <c r="Q92" s="223"/>
      <c r="R92" s="156"/>
      <c r="S92" s="227"/>
      <c r="T92" s="218" t="str">
        <f t="shared" si="4"/>
        <v/>
      </c>
      <c r="U92" s="180" t="str">
        <f t="shared" si="5"/>
        <v/>
      </c>
      <c r="V92" s="212" t="str">
        <f t="shared" si="6"/>
        <v/>
      </c>
      <c r="W92" s="212" t="str">
        <f t="shared" si="7"/>
        <v/>
      </c>
    </row>
    <row r="93" spans="2:23" ht="12.75" customHeight="1" x14ac:dyDescent="0.25">
      <c r="B93" s="88">
        <v>84</v>
      </c>
      <c r="C93" s="315"/>
      <c r="D93" s="315"/>
      <c r="E93" s="223"/>
      <c r="F93" s="223"/>
      <c r="G93" s="156"/>
      <c r="H93" s="223"/>
      <c r="I93" s="157"/>
      <c r="J93" s="181"/>
      <c r="K93" s="223"/>
      <c r="L93" s="223"/>
      <c r="M93" s="223"/>
      <c r="N93" s="223"/>
      <c r="O93" s="226"/>
      <c r="P93" s="223"/>
      <c r="Q93" s="223"/>
      <c r="R93" s="156"/>
      <c r="S93" s="227"/>
      <c r="T93" s="218" t="str">
        <f t="shared" si="4"/>
        <v/>
      </c>
      <c r="U93" s="180" t="str">
        <f t="shared" si="5"/>
        <v/>
      </c>
      <c r="V93" s="212" t="str">
        <f t="shared" si="6"/>
        <v/>
      </c>
      <c r="W93" s="212" t="str">
        <f t="shared" si="7"/>
        <v/>
      </c>
    </row>
    <row r="94" spans="2:23" ht="12.75" customHeight="1" x14ac:dyDescent="0.25">
      <c r="B94" s="88">
        <v>85</v>
      </c>
      <c r="C94" s="315"/>
      <c r="D94" s="315"/>
      <c r="E94" s="223"/>
      <c r="F94" s="223"/>
      <c r="G94" s="156"/>
      <c r="H94" s="223"/>
      <c r="I94" s="157"/>
      <c r="J94" s="181"/>
      <c r="K94" s="223"/>
      <c r="L94" s="223"/>
      <c r="M94" s="223"/>
      <c r="N94" s="223"/>
      <c r="O94" s="226"/>
      <c r="P94" s="223"/>
      <c r="Q94" s="223"/>
      <c r="R94" s="156"/>
      <c r="S94" s="227"/>
      <c r="T94" s="218" t="str">
        <f t="shared" si="4"/>
        <v/>
      </c>
      <c r="U94" s="180" t="str">
        <f t="shared" si="5"/>
        <v/>
      </c>
      <c r="V94" s="212" t="str">
        <f t="shared" si="6"/>
        <v/>
      </c>
      <c r="W94" s="212" t="str">
        <f t="shared" si="7"/>
        <v/>
      </c>
    </row>
    <row r="95" spans="2:23" ht="12.75" customHeight="1" x14ac:dyDescent="0.25">
      <c r="B95" s="88">
        <v>86</v>
      </c>
      <c r="C95" s="315"/>
      <c r="D95" s="315"/>
      <c r="E95" s="223"/>
      <c r="F95" s="223"/>
      <c r="G95" s="156"/>
      <c r="H95" s="223"/>
      <c r="I95" s="157"/>
      <c r="J95" s="181"/>
      <c r="K95" s="223"/>
      <c r="L95" s="223"/>
      <c r="M95" s="223"/>
      <c r="N95" s="223"/>
      <c r="O95" s="226"/>
      <c r="P95" s="223"/>
      <c r="Q95" s="223"/>
      <c r="R95" s="156"/>
      <c r="S95" s="227"/>
      <c r="T95" s="218" t="str">
        <f t="shared" si="4"/>
        <v/>
      </c>
      <c r="U95" s="180" t="str">
        <f t="shared" si="5"/>
        <v/>
      </c>
      <c r="V95" s="212" t="str">
        <f t="shared" si="6"/>
        <v/>
      </c>
      <c r="W95" s="212" t="str">
        <f t="shared" si="7"/>
        <v/>
      </c>
    </row>
    <row r="96" spans="2:23" ht="12.75" customHeight="1" x14ac:dyDescent="0.25">
      <c r="B96" s="88">
        <v>87</v>
      </c>
      <c r="C96" s="315"/>
      <c r="D96" s="315"/>
      <c r="E96" s="223"/>
      <c r="F96" s="223"/>
      <c r="G96" s="156"/>
      <c r="H96" s="223"/>
      <c r="I96" s="157"/>
      <c r="J96" s="181"/>
      <c r="K96" s="223"/>
      <c r="L96" s="223"/>
      <c r="M96" s="223"/>
      <c r="N96" s="223"/>
      <c r="O96" s="226"/>
      <c r="P96" s="223"/>
      <c r="Q96" s="223"/>
      <c r="R96" s="156"/>
      <c r="S96" s="227"/>
      <c r="T96" s="218" t="str">
        <f t="shared" si="4"/>
        <v/>
      </c>
      <c r="U96" s="180" t="str">
        <f t="shared" si="5"/>
        <v/>
      </c>
      <c r="V96" s="212" t="str">
        <f t="shared" si="6"/>
        <v/>
      </c>
      <c r="W96" s="212" t="str">
        <f t="shared" si="7"/>
        <v/>
      </c>
    </row>
    <row r="97" spans="2:23" ht="12.75" customHeight="1" x14ac:dyDescent="0.25">
      <c r="B97" s="88">
        <v>88</v>
      </c>
      <c r="C97" s="315"/>
      <c r="D97" s="315"/>
      <c r="E97" s="223"/>
      <c r="F97" s="223"/>
      <c r="G97" s="156"/>
      <c r="H97" s="223"/>
      <c r="I97" s="157"/>
      <c r="J97" s="181"/>
      <c r="K97" s="223"/>
      <c r="L97" s="223"/>
      <c r="M97" s="223"/>
      <c r="N97" s="223"/>
      <c r="O97" s="226"/>
      <c r="P97" s="223"/>
      <c r="Q97" s="223"/>
      <c r="R97" s="156"/>
      <c r="S97" s="227"/>
      <c r="T97" s="218" t="str">
        <f t="shared" si="4"/>
        <v/>
      </c>
      <c r="U97" s="180" t="str">
        <f t="shared" si="5"/>
        <v/>
      </c>
      <c r="V97" s="212" t="str">
        <f t="shared" si="6"/>
        <v/>
      </c>
      <c r="W97" s="212" t="str">
        <f t="shared" si="7"/>
        <v/>
      </c>
    </row>
    <row r="98" spans="2:23" ht="12.75" customHeight="1" x14ac:dyDescent="0.25">
      <c r="B98" s="88">
        <v>89</v>
      </c>
      <c r="C98" s="315"/>
      <c r="D98" s="315"/>
      <c r="E98" s="223"/>
      <c r="F98" s="223"/>
      <c r="G98" s="156"/>
      <c r="H98" s="223"/>
      <c r="I98" s="157"/>
      <c r="J98" s="181"/>
      <c r="K98" s="223"/>
      <c r="L98" s="223"/>
      <c r="M98" s="223"/>
      <c r="N98" s="223"/>
      <c r="O98" s="226"/>
      <c r="P98" s="223"/>
      <c r="Q98" s="223"/>
      <c r="R98" s="156"/>
      <c r="S98" s="227"/>
      <c r="T98" s="218" t="str">
        <f t="shared" si="4"/>
        <v/>
      </c>
      <c r="U98" s="180" t="str">
        <f t="shared" si="5"/>
        <v/>
      </c>
      <c r="V98" s="212" t="str">
        <f t="shared" si="6"/>
        <v/>
      </c>
      <c r="W98" s="212" t="str">
        <f t="shared" si="7"/>
        <v/>
      </c>
    </row>
    <row r="99" spans="2:23" ht="12.75" customHeight="1" x14ac:dyDescent="0.25">
      <c r="B99" s="88">
        <v>90</v>
      </c>
      <c r="C99" s="315"/>
      <c r="D99" s="315"/>
      <c r="E99" s="223"/>
      <c r="F99" s="223"/>
      <c r="G99" s="156"/>
      <c r="H99" s="223"/>
      <c r="I99" s="157"/>
      <c r="J99" s="181"/>
      <c r="K99" s="223"/>
      <c r="L99" s="223"/>
      <c r="M99" s="223"/>
      <c r="N99" s="223"/>
      <c r="O99" s="226"/>
      <c r="P99" s="223"/>
      <c r="Q99" s="223"/>
      <c r="R99" s="156"/>
      <c r="S99" s="227"/>
      <c r="T99" s="218" t="str">
        <f t="shared" si="4"/>
        <v/>
      </c>
      <c r="U99" s="180" t="str">
        <f t="shared" si="5"/>
        <v/>
      </c>
      <c r="V99" s="212" t="str">
        <f t="shared" si="6"/>
        <v/>
      </c>
      <c r="W99" s="212" t="str">
        <f t="shared" si="7"/>
        <v/>
      </c>
    </row>
    <row r="100" spans="2:23" ht="12.75" customHeight="1" x14ac:dyDescent="0.25">
      <c r="B100" s="88">
        <v>91</v>
      </c>
      <c r="C100" s="315"/>
      <c r="D100" s="315"/>
      <c r="E100" s="223"/>
      <c r="F100" s="223"/>
      <c r="G100" s="156"/>
      <c r="H100" s="223"/>
      <c r="I100" s="157"/>
      <c r="J100" s="181"/>
      <c r="K100" s="223"/>
      <c r="L100" s="223"/>
      <c r="M100" s="223"/>
      <c r="N100" s="223"/>
      <c r="O100" s="226"/>
      <c r="P100" s="223"/>
      <c r="Q100" s="223"/>
      <c r="R100" s="156"/>
      <c r="S100" s="227"/>
      <c r="T100" s="218" t="str">
        <f t="shared" si="4"/>
        <v/>
      </c>
      <c r="U100" s="180" t="str">
        <f t="shared" si="5"/>
        <v/>
      </c>
      <c r="V100" s="212" t="str">
        <f t="shared" si="6"/>
        <v/>
      </c>
      <c r="W100" s="212" t="str">
        <f t="shared" si="7"/>
        <v/>
      </c>
    </row>
    <row r="101" spans="2:23" ht="12.75" customHeight="1" x14ac:dyDescent="0.25">
      <c r="B101" s="88">
        <v>92</v>
      </c>
      <c r="C101" s="315"/>
      <c r="D101" s="315"/>
      <c r="E101" s="223"/>
      <c r="F101" s="223"/>
      <c r="G101" s="156"/>
      <c r="H101" s="223"/>
      <c r="I101" s="157"/>
      <c r="J101" s="181"/>
      <c r="K101" s="223"/>
      <c r="L101" s="223"/>
      <c r="M101" s="223"/>
      <c r="N101" s="223"/>
      <c r="O101" s="226"/>
      <c r="P101" s="223"/>
      <c r="Q101" s="223"/>
      <c r="R101" s="156"/>
      <c r="S101" s="227"/>
      <c r="T101" s="218" t="str">
        <f t="shared" si="4"/>
        <v/>
      </c>
      <c r="U101" s="180" t="str">
        <f t="shared" si="5"/>
        <v/>
      </c>
      <c r="V101" s="212" t="str">
        <f t="shared" si="6"/>
        <v/>
      </c>
      <c r="W101" s="212" t="str">
        <f t="shared" si="7"/>
        <v/>
      </c>
    </row>
    <row r="102" spans="2:23" ht="12.75" customHeight="1" x14ac:dyDescent="0.25">
      <c r="B102" s="88">
        <v>93</v>
      </c>
      <c r="C102" s="315"/>
      <c r="D102" s="315"/>
      <c r="E102" s="223"/>
      <c r="F102" s="223"/>
      <c r="G102" s="156"/>
      <c r="H102" s="223"/>
      <c r="I102" s="157"/>
      <c r="J102" s="181"/>
      <c r="K102" s="223"/>
      <c r="L102" s="223"/>
      <c r="M102" s="223"/>
      <c r="N102" s="223"/>
      <c r="O102" s="226"/>
      <c r="P102" s="223"/>
      <c r="Q102" s="223"/>
      <c r="R102" s="156"/>
      <c r="S102" s="227"/>
      <c r="T102" s="218" t="str">
        <f t="shared" si="4"/>
        <v/>
      </c>
      <c r="U102" s="180" t="str">
        <f t="shared" si="5"/>
        <v/>
      </c>
      <c r="V102" s="212" t="str">
        <f t="shared" si="6"/>
        <v/>
      </c>
      <c r="W102" s="212" t="str">
        <f t="shared" si="7"/>
        <v/>
      </c>
    </row>
    <row r="103" spans="2:23" ht="12.75" customHeight="1" x14ac:dyDescent="0.25">
      <c r="B103" s="88">
        <v>94</v>
      </c>
      <c r="C103" s="315"/>
      <c r="D103" s="315"/>
      <c r="E103" s="223"/>
      <c r="F103" s="223"/>
      <c r="G103" s="156"/>
      <c r="H103" s="223"/>
      <c r="I103" s="157"/>
      <c r="J103" s="181"/>
      <c r="K103" s="223"/>
      <c r="L103" s="223"/>
      <c r="M103" s="223"/>
      <c r="N103" s="223"/>
      <c r="O103" s="226"/>
      <c r="P103" s="223"/>
      <c r="Q103" s="223"/>
      <c r="R103" s="156"/>
      <c r="S103" s="227"/>
      <c r="T103" s="218" t="str">
        <f t="shared" si="4"/>
        <v/>
      </c>
      <c r="U103" s="180" t="str">
        <f t="shared" si="5"/>
        <v/>
      </c>
      <c r="V103" s="212" t="str">
        <f t="shared" si="6"/>
        <v/>
      </c>
      <c r="W103" s="212" t="str">
        <f t="shared" si="7"/>
        <v/>
      </c>
    </row>
    <row r="104" spans="2:23" ht="12.75" customHeight="1" x14ac:dyDescent="0.25">
      <c r="B104" s="88">
        <v>95</v>
      </c>
      <c r="C104" s="315"/>
      <c r="D104" s="315"/>
      <c r="E104" s="223"/>
      <c r="F104" s="223"/>
      <c r="G104" s="156"/>
      <c r="H104" s="223"/>
      <c r="I104" s="157"/>
      <c r="J104" s="181"/>
      <c r="K104" s="223"/>
      <c r="L104" s="223"/>
      <c r="M104" s="223"/>
      <c r="N104" s="223"/>
      <c r="O104" s="226"/>
      <c r="P104" s="223"/>
      <c r="Q104" s="223"/>
      <c r="R104" s="156"/>
      <c r="S104" s="227"/>
      <c r="T104" s="218" t="str">
        <f t="shared" si="4"/>
        <v/>
      </c>
      <c r="U104" s="180" t="str">
        <f t="shared" si="5"/>
        <v/>
      </c>
      <c r="V104" s="212" t="str">
        <f t="shared" si="6"/>
        <v/>
      </c>
      <c r="W104" s="212" t="str">
        <f t="shared" si="7"/>
        <v/>
      </c>
    </row>
    <row r="105" spans="2:23" ht="12.75" customHeight="1" x14ac:dyDescent="0.25">
      <c r="B105" s="88">
        <v>96</v>
      </c>
      <c r="C105" s="315"/>
      <c r="D105" s="315"/>
      <c r="E105" s="223"/>
      <c r="F105" s="223"/>
      <c r="G105" s="156"/>
      <c r="H105" s="223"/>
      <c r="I105" s="157"/>
      <c r="J105" s="181"/>
      <c r="K105" s="223"/>
      <c r="L105" s="223"/>
      <c r="M105" s="223"/>
      <c r="N105" s="223"/>
      <c r="O105" s="226"/>
      <c r="P105" s="223"/>
      <c r="Q105" s="223"/>
      <c r="R105" s="156"/>
      <c r="S105" s="227"/>
      <c r="T105" s="218" t="str">
        <f t="shared" si="4"/>
        <v/>
      </c>
      <c r="U105" s="180" t="str">
        <f t="shared" si="5"/>
        <v/>
      </c>
      <c r="V105" s="212" t="str">
        <f t="shared" si="6"/>
        <v/>
      </c>
      <c r="W105" s="212" t="str">
        <f t="shared" si="7"/>
        <v/>
      </c>
    </row>
    <row r="106" spans="2:23" ht="12.75" customHeight="1" x14ac:dyDescent="0.25">
      <c r="B106" s="88">
        <v>97</v>
      </c>
      <c r="C106" s="315"/>
      <c r="D106" s="315"/>
      <c r="E106" s="223"/>
      <c r="F106" s="223"/>
      <c r="G106" s="156"/>
      <c r="H106" s="223"/>
      <c r="I106" s="157"/>
      <c r="J106" s="181"/>
      <c r="K106" s="223"/>
      <c r="L106" s="223"/>
      <c r="M106" s="223"/>
      <c r="N106" s="223"/>
      <c r="O106" s="226"/>
      <c r="P106" s="223"/>
      <c r="Q106" s="223"/>
      <c r="R106" s="156"/>
      <c r="S106" s="227"/>
      <c r="T106" s="218" t="str">
        <f t="shared" si="4"/>
        <v/>
      </c>
      <c r="U106" s="180" t="str">
        <f t="shared" si="5"/>
        <v/>
      </c>
      <c r="V106" s="212" t="str">
        <f t="shared" si="6"/>
        <v/>
      </c>
      <c r="W106" s="212" t="str">
        <f t="shared" si="7"/>
        <v/>
      </c>
    </row>
    <row r="107" spans="2:23" ht="12.75" customHeight="1" x14ac:dyDescent="0.25">
      <c r="B107" s="88">
        <v>98</v>
      </c>
      <c r="C107" s="315"/>
      <c r="D107" s="315"/>
      <c r="E107" s="223"/>
      <c r="F107" s="223"/>
      <c r="G107" s="156"/>
      <c r="H107" s="223"/>
      <c r="I107" s="157"/>
      <c r="J107" s="181"/>
      <c r="K107" s="223"/>
      <c r="L107" s="223"/>
      <c r="M107" s="223"/>
      <c r="N107" s="223"/>
      <c r="O107" s="226"/>
      <c r="P107" s="223"/>
      <c r="Q107" s="223"/>
      <c r="R107" s="156"/>
      <c r="S107" s="227"/>
      <c r="T107" s="218" t="str">
        <f t="shared" si="4"/>
        <v/>
      </c>
      <c r="U107" s="180" t="str">
        <f t="shared" si="5"/>
        <v/>
      </c>
      <c r="V107" s="212" t="str">
        <f t="shared" si="6"/>
        <v/>
      </c>
      <c r="W107" s="212" t="str">
        <f t="shared" si="7"/>
        <v/>
      </c>
    </row>
    <row r="108" spans="2:23" ht="12.75" customHeight="1" x14ac:dyDescent="0.25">
      <c r="B108" s="88">
        <v>99</v>
      </c>
      <c r="C108" s="315"/>
      <c r="D108" s="315"/>
      <c r="E108" s="223"/>
      <c r="F108" s="223"/>
      <c r="G108" s="156"/>
      <c r="H108" s="223"/>
      <c r="I108" s="157"/>
      <c r="J108" s="181"/>
      <c r="K108" s="223"/>
      <c r="L108" s="223"/>
      <c r="M108" s="223"/>
      <c r="N108" s="223"/>
      <c r="O108" s="226"/>
      <c r="P108" s="223"/>
      <c r="Q108" s="223"/>
      <c r="R108" s="156"/>
      <c r="S108" s="227"/>
      <c r="T108" s="218" t="str">
        <f t="shared" si="4"/>
        <v/>
      </c>
      <c r="U108" s="180" t="str">
        <f t="shared" si="5"/>
        <v/>
      </c>
      <c r="V108" s="212" t="str">
        <f t="shared" si="6"/>
        <v/>
      </c>
      <c r="W108" s="212" t="str">
        <f t="shared" si="7"/>
        <v/>
      </c>
    </row>
    <row r="109" spans="2:23" ht="12.75" customHeight="1" x14ac:dyDescent="0.25">
      <c r="B109" s="88">
        <v>100</v>
      </c>
      <c r="C109" s="315"/>
      <c r="D109" s="315"/>
      <c r="E109" s="223"/>
      <c r="F109" s="223"/>
      <c r="G109" s="156"/>
      <c r="H109" s="223"/>
      <c r="I109" s="157"/>
      <c r="J109" s="181"/>
      <c r="K109" s="223"/>
      <c r="L109" s="223"/>
      <c r="M109" s="223"/>
      <c r="N109" s="223"/>
      <c r="O109" s="226"/>
      <c r="P109" s="223"/>
      <c r="Q109" s="223"/>
      <c r="R109" s="156"/>
      <c r="S109" s="227"/>
      <c r="T109" s="218" t="str">
        <f t="shared" si="4"/>
        <v/>
      </c>
      <c r="U109" s="180" t="str">
        <f t="shared" si="5"/>
        <v/>
      </c>
      <c r="V109" s="212" t="str">
        <f t="shared" si="6"/>
        <v/>
      </c>
      <c r="W109" s="212" t="str">
        <f t="shared" si="7"/>
        <v/>
      </c>
    </row>
    <row r="110" spans="2:23" ht="12.75" customHeight="1" x14ac:dyDescent="0.25">
      <c r="B110" s="88">
        <v>101</v>
      </c>
      <c r="C110" s="315"/>
      <c r="D110" s="315"/>
      <c r="E110" s="223"/>
      <c r="F110" s="223"/>
      <c r="G110" s="156"/>
      <c r="H110" s="223"/>
      <c r="I110" s="157"/>
      <c r="J110" s="181"/>
      <c r="K110" s="223"/>
      <c r="L110" s="223"/>
      <c r="M110" s="223"/>
      <c r="N110" s="223"/>
      <c r="O110" s="226"/>
      <c r="P110" s="223"/>
      <c r="Q110" s="223"/>
      <c r="R110" s="156"/>
      <c r="S110" s="227"/>
      <c r="T110" s="218" t="str">
        <f t="shared" si="4"/>
        <v/>
      </c>
      <c r="U110" s="180" t="str">
        <f t="shared" si="5"/>
        <v/>
      </c>
      <c r="V110" s="212" t="str">
        <f t="shared" si="6"/>
        <v/>
      </c>
      <c r="W110" s="212" t="str">
        <f t="shared" si="7"/>
        <v/>
      </c>
    </row>
    <row r="111" spans="2:23" ht="12.75" customHeight="1" x14ac:dyDescent="0.25">
      <c r="B111" s="88">
        <v>102</v>
      </c>
      <c r="C111" s="315"/>
      <c r="D111" s="315"/>
      <c r="E111" s="223"/>
      <c r="F111" s="223"/>
      <c r="G111" s="156"/>
      <c r="H111" s="223"/>
      <c r="I111" s="157"/>
      <c r="J111" s="181"/>
      <c r="K111" s="223"/>
      <c r="L111" s="223"/>
      <c r="M111" s="223"/>
      <c r="N111" s="223"/>
      <c r="O111" s="226"/>
      <c r="P111" s="223"/>
      <c r="Q111" s="223"/>
      <c r="R111" s="156"/>
      <c r="S111" s="227"/>
      <c r="T111" s="218" t="str">
        <f t="shared" si="4"/>
        <v/>
      </c>
      <c r="U111" s="180" t="str">
        <f t="shared" si="5"/>
        <v/>
      </c>
      <c r="V111" s="212" t="str">
        <f t="shared" si="6"/>
        <v/>
      </c>
      <c r="W111" s="212" t="str">
        <f t="shared" si="7"/>
        <v/>
      </c>
    </row>
    <row r="112" spans="2:23" ht="12.75" customHeight="1" x14ac:dyDescent="0.25">
      <c r="B112" s="88">
        <v>103</v>
      </c>
      <c r="C112" s="315"/>
      <c r="D112" s="315"/>
      <c r="E112" s="223"/>
      <c r="F112" s="223"/>
      <c r="G112" s="156"/>
      <c r="H112" s="223"/>
      <c r="I112" s="157"/>
      <c r="J112" s="181"/>
      <c r="K112" s="223"/>
      <c r="L112" s="223"/>
      <c r="M112" s="223"/>
      <c r="N112" s="223"/>
      <c r="O112" s="226"/>
      <c r="P112" s="223"/>
      <c r="Q112" s="223"/>
      <c r="R112" s="156"/>
      <c r="S112" s="227"/>
      <c r="T112" s="218" t="str">
        <f t="shared" si="4"/>
        <v/>
      </c>
      <c r="U112" s="180" t="str">
        <f t="shared" si="5"/>
        <v/>
      </c>
      <c r="V112" s="212" t="str">
        <f t="shared" si="6"/>
        <v/>
      </c>
      <c r="W112" s="212" t="str">
        <f t="shared" si="7"/>
        <v/>
      </c>
    </row>
    <row r="113" spans="2:23" ht="12.75" customHeight="1" x14ac:dyDescent="0.25">
      <c r="B113" s="88">
        <v>104</v>
      </c>
      <c r="C113" s="315"/>
      <c r="D113" s="315"/>
      <c r="E113" s="223"/>
      <c r="F113" s="223"/>
      <c r="G113" s="156"/>
      <c r="H113" s="223"/>
      <c r="I113" s="157"/>
      <c r="J113" s="181"/>
      <c r="K113" s="223"/>
      <c r="L113" s="223"/>
      <c r="M113" s="223"/>
      <c r="N113" s="223"/>
      <c r="O113" s="226"/>
      <c r="P113" s="223"/>
      <c r="Q113" s="223"/>
      <c r="R113" s="156"/>
      <c r="S113" s="227"/>
      <c r="T113" s="218" t="str">
        <f t="shared" si="4"/>
        <v/>
      </c>
      <c r="U113" s="180" t="str">
        <f t="shared" si="5"/>
        <v/>
      </c>
      <c r="V113" s="212" t="str">
        <f t="shared" si="6"/>
        <v/>
      </c>
      <c r="W113" s="212" t="str">
        <f t="shared" si="7"/>
        <v/>
      </c>
    </row>
    <row r="114" spans="2:23" ht="12.75" customHeight="1" x14ac:dyDescent="0.25">
      <c r="B114" s="88">
        <v>105</v>
      </c>
      <c r="C114" s="315"/>
      <c r="D114" s="315"/>
      <c r="E114" s="223"/>
      <c r="F114" s="223"/>
      <c r="G114" s="156"/>
      <c r="H114" s="223"/>
      <c r="I114" s="157"/>
      <c r="J114" s="181"/>
      <c r="K114" s="223"/>
      <c r="L114" s="223"/>
      <c r="M114" s="223"/>
      <c r="N114" s="223"/>
      <c r="O114" s="226"/>
      <c r="P114" s="223"/>
      <c r="Q114" s="223"/>
      <c r="R114" s="156"/>
      <c r="S114" s="227"/>
      <c r="T114" s="218" t="str">
        <f t="shared" ref="T114:T120" si="8">IF(S114="Yes",I114,"")</f>
        <v/>
      </c>
      <c r="U114" s="180" t="str">
        <f t="shared" ref="U114:U120" si="9">IF(S114="Yes",J114,"")</f>
        <v/>
      </c>
      <c r="V114" s="212" t="str">
        <f t="shared" ref="V114:V120" si="10">IF(S114="Yes",P114,"")</f>
        <v/>
      </c>
      <c r="W114" s="212" t="str">
        <f t="shared" ref="W114:W120" si="11">IF(S114="Yes",Q114,"")</f>
        <v/>
      </c>
    </row>
    <row r="115" spans="2:23" ht="12.75" customHeight="1" x14ac:dyDescent="0.25">
      <c r="B115" s="88">
        <v>106</v>
      </c>
      <c r="C115" s="315"/>
      <c r="D115" s="315"/>
      <c r="E115" s="223"/>
      <c r="F115" s="223"/>
      <c r="G115" s="156"/>
      <c r="H115" s="223"/>
      <c r="I115" s="157"/>
      <c r="J115" s="181"/>
      <c r="K115" s="223"/>
      <c r="L115" s="223"/>
      <c r="M115" s="223"/>
      <c r="N115" s="223"/>
      <c r="O115" s="226"/>
      <c r="P115" s="223"/>
      <c r="Q115" s="223"/>
      <c r="R115" s="156"/>
      <c r="S115" s="227"/>
      <c r="T115" s="218" t="str">
        <f t="shared" si="8"/>
        <v/>
      </c>
      <c r="U115" s="180" t="str">
        <f t="shared" si="9"/>
        <v/>
      </c>
      <c r="V115" s="212" t="str">
        <f t="shared" si="10"/>
        <v/>
      </c>
      <c r="W115" s="212" t="str">
        <f t="shared" si="11"/>
        <v/>
      </c>
    </row>
    <row r="116" spans="2:23" ht="12.75" customHeight="1" x14ac:dyDescent="0.25">
      <c r="B116" s="88">
        <v>107</v>
      </c>
      <c r="C116" s="315"/>
      <c r="D116" s="315"/>
      <c r="E116" s="223"/>
      <c r="F116" s="223"/>
      <c r="G116" s="156"/>
      <c r="H116" s="223"/>
      <c r="I116" s="157"/>
      <c r="J116" s="181"/>
      <c r="K116" s="223"/>
      <c r="L116" s="223"/>
      <c r="M116" s="223"/>
      <c r="N116" s="223"/>
      <c r="O116" s="226"/>
      <c r="P116" s="223"/>
      <c r="Q116" s="223"/>
      <c r="R116" s="156"/>
      <c r="S116" s="227"/>
      <c r="T116" s="218" t="str">
        <f t="shared" si="8"/>
        <v/>
      </c>
      <c r="U116" s="180" t="str">
        <f t="shared" si="9"/>
        <v/>
      </c>
      <c r="V116" s="212" t="str">
        <f t="shared" si="10"/>
        <v/>
      </c>
      <c r="W116" s="212" t="str">
        <f t="shared" si="11"/>
        <v/>
      </c>
    </row>
    <row r="117" spans="2:23" ht="12.75" customHeight="1" x14ac:dyDescent="0.25">
      <c r="B117" s="88">
        <v>108</v>
      </c>
      <c r="C117" s="315"/>
      <c r="D117" s="315"/>
      <c r="E117" s="223"/>
      <c r="F117" s="223"/>
      <c r="G117" s="156"/>
      <c r="H117" s="223"/>
      <c r="I117" s="157"/>
      <c r="J117" s="181"/>
      <c r="K117" s="223"/>
      <c r="L117" s="223"/>
      <c r="M117" s="223"/>
      <c r="N117" s="223"/>
      <c r="O117" s="226"/>
      <c r="P117" s="223"/>
      <c r="Q117" s="223"/>
      <c r="R117" s="156"/>
      <c r="S117" s="227"/>
      <c r="T117" s="218" t="str">
        <f t="shared" si="8"/>
        <v/>
      </c>
      <c r="U117" s="180" t="str">
        <f t="shared" si="9"/>
        <v/>
      </c>
      <c r="V117" s="212" t="str">
        <f t="shared" si="10"/>
        <v/>
      </c>
      <c r="W117" s="212" t="str">
        <f t="shared" si="11"/>
        <v/>
      </c>
    </row>
    <row r="118" spans="2:23" ht="12.75" customHeight="1" x14ac:dyDescent="0.25">
      <c r="B118" s="88">
        <v>109</v>
      </c>
      <c r="C118" s="315"/>
      <c r="D118" s="315"/>
      <c r="E118" s="223"/>
      <c r="F118" s="223"/>
      <c r="G118" s="156"/>
      <c r="H118" s="223"/>
      <c r="I118" s="157"/>
      <c r="J118" s="181"/>
      <c r="K118" s="223"/>
      <c r="L118" s="223"/>
      <c r="M118" s="223"/>
      <c r="N118" s="223"/>
      <c r="O118" s="226"/>
      <c r="P118" s="223"/>
      <c r="Q118" s="223"/>
      <c r="R118" s="156"/>
      <c r="S118" s="227"/>
      <c r="T118" s="218" t="str">
        <f t="shared" si="8"/>
        <v/>
      </c>
      <c r="U118" s="180" t="str">
        <f t="shared" si="9"/>
        <v/>
      </c>
      <c r="V118" s="212" t="str">
        <f t="shared" si="10"/>
        <v/>
      </c>
      <c r="W118" s="212" t="str">
        <f t="shared" si="11"/>
        <v/>
      </c>
    </row>
    <row r="119" spans="2:23" ht="12.75" customHeight="1" x14ac:dyDescent="0.25">
      <c r="B119" s="88">
        <v>110</v>
      </c>
      <c r="C119" s="315"/>
      <c r="D119" s="315"/>
      <c r="E119" s="223"/>
      <c r="F119" s="223"/>
      <c r="G119" s="156"/>
      <c r="H119" s="223"/>
      <c r="I119" s="157"/>
      <c r="J119" s="181"/>
      <c r="K119" s="223"/>
      <c r="L119" s="223"/>
      <c r="M119" s="223"/>
      <c r="N119" s="223"/>
      <c r="O119" s="226"/>
      <c r="P119" s="223"/>
      <c r="Q119" s="223"/>
      <c r="R119" s="156"/>
      <c r="S119" s="227"/>
      <c r="T119" s="218" t="str">
        <f t="shared" si="8"/>
        <v/>
      </c>
      <c r="U119" s="180" t="str">
        <f t="shared" si="9"/>
        <v/>
      </c>
      <c r="V119" s="212" t="str">
        <f t="shared" si="10"/>
        <v/>
      </c>
      <c r="W119" s="212" t="str">
        <f t="shared" si="11"/>
        <v/>
      </c>
    </row>
    <row r="120" spans="2:23" ht="12.75" customHeight="1" x14ac:dyDescent="0.25">
      <c r="B120" s="88">
        <v>111</v>
      </c>
      <c r="C120" s="315"/>
      <c r="D120" s="315"/>
      <c r="E120" s="223"/>
      <c r="F120" s="223"/>
      <c r="G120" s="156"/>
      <c r="H120" s="223"/>
      <c r="I120" s="157"/>
      <c r="J120" s="181"/>
      <c r="K120" s="223"/>
      <c r="L120" s="223"/>
      <c r="M120" s="223"/>
      <c r="N120" s="223"/>
      <c r="O120" s="226"/>
      <c r="P120" s="223"/>
      <c r="Q120" s="223"/>
      <c r="R120" s="156"/>
      <c r="S120" s="227"/>
      <c r="T120" s="218" t="str">
        <f t="shared" si="8"/>
        <v/>
      </c>
      <c r="U120" s="180" t="str">
        <f t="shared" si="9"/>
        <v/>
      </c>
      <c r="V120" s="212" t="str">
        <f t="shared" si="10"/>
        <v/>
      </c>
      <c r="W120" s="212" t="str">
        <f t="shared" si="11"/>
        <v/>
      </c>
    </row>
    <row r="121" spans="2:23" ht="12.75" customHeight="1" x14ac:dyDescent="0.25">
      <c r="B121" s="88">
        <v>112</v>
      </c>
      <c r="C121" s="315"/>
      <c r="D121" s="315"/>
      <c r="E121" s="223"/>
      <c r="F121" s="223"/>
      <c r="G121" s="156"/>
      <c r="H121" s="223"/>
      <c r="I121" s="157"/>
      <c r="J121" s="181"/>
      <c r="K121" s="223"/>
      <c r="L121" s="223"/>
      <c r="M121" s="223"/>
      <c r="N121" s="223"/>
      <c r="O121" s="226"/>
      <c r="P121" s="223"/>
      <c r="Q121" s="223"/>
      <c r="R121" s="156"/>
      <c r="S121" s="227"/>
      <c r="T121" s="218" t="str">
        <f t="shared" ref="T121:T129" si="12">IF(S121="Yes",I121,"")</f>
        <v/>
      </c>
      <c r="U121" s="180" t="str">
        <f t="shared" ref="U121:U129" si="13">IF(S121="Yes",J121,"")</f>
        <v/>
      </c>
      <c r="V121" s="212" t="str">
        <f t="shared" ref="V121:V129" si="14">IF(S121="Yes",P121,"")</f>
        <v/>
      </c>
      <c r="W121" s="212" t="str">
        <f t="shared" ref="W121:W129" si="15">IF(S121="Yes",Q121,"")</f>
        <v/>
      </c>
    </row>
    <row r="122" spans="2:23" ht="12.75" customHeight="1" x14ac:dyDescent="0.25">
      <c r="B122" s="88">
        <v>113</v>
      </c>
      <c r="C122" s="315"/>
      <c r="D122" s="315"/>
      <c r="E122" s="223"/>
      <c r="F122" s="223"/>
      <c r="G122" s="156"/>
      <c r="H122" s="223"/>
      <c r="I122" s="157"/>
      <c r="J122" s="181"/>
      <c r="K122" s="223"/>
      <c r="L122" s="223"/>
      <c r="M122" s="223"/>
      <c r="N122" s="223"/>
      <c r="O122" s="226"/>
      <c r="P122" s="223"/>
      <c r="Q122" s="223"/>
      <c r="R122" s="156"/>
      <c r="S122" s="227"/>
      <c r="T122" s="218" t="str">
        <f t="shared" si="12"/>
        <v/>
      </c>
      <c r="U122" s="180" t="str">
        <f t="shared" si="13"/>
        <v/>
      </c>
      <c r="V122" s="212" t="str">
        <f t="shared" si="14"/>
        <v/>
      </c>
      <c r="W122" s="212" t="str">
        <f t="shared" si="15"/>
        <v/>
      </c>
    </row>
    <row r="123" spans="2:23" ht="12.75" customHeight="1" x14ac:dyDescent="0.25">
      <c r="B123" s="88">
        <v>114</v>
      </c>
      <c r="C123" s="315"/>
      <c r="D123" s="315"/>
      <c r="E123" s="223"/>
      <c r="F123" s="223"/>
      <c r="G123" s="156"/>
      <c r="H123" s="223"/>
      <c r="I123" s="157"/>
      <c r="J123" s="181"/>
      <c r="K123" s="223"/>
      <c r="L123" s="223"/>
      <c r="M123" s="223"/>
      <c r="N123" s="223"/>
      <c r="O123" s="226"/>
      <c r="P123" s="223"/>
      <c r="Q123" s="223"/>
      <c r="R123" s="156"/>
      <c r="S123" s="227"/>
      <c r="T123" s="218" t="str">
        <f t="shared" si="12"/>
        <v/>
      </c>
      <c r="U123" s="180" t="str">
        <f t="shared" si="13"/>
        <v/>
      </c>
      <c r="V123" s="212" t="str">
        <f t="shared" si="14"/>
        <v/>
      </c>
      <c r="W123" s="212" t="str">
        <f t="shared" si="15"/>
        <v/>
      </c>
    </row>
    <row r="124" spans="2:23" ht="12.75" customHeight="1" x14ac:dyDescent="0.25">
      <c r="B124" s="88">
        <v>115</v>
      </c>
      <c r="C124" s="315"/>
      <c r="D124" s="315"/>
      <c r="E124" s="223"/>
      <c r="F124" s="223"/>
      <c r="G124" s="156"/>
      <c r="H124" s="223"/>
      <c r="I124" s="157"/>
      <c r="J124" s="181"/>
      <c r="K124" s="223"/>
      <c r="L124" s="223"/>
      <c r="M124" s="223"/>
      <c r="N124" s="223"/>
      <c r="O124" s="226"/>
      <c r="P124" s="223"/>
      <c r="Q124" s="223"/>
      <c r="R124" s="156"/>
      <c r="S124" s="227"/>
      <c r="T124" s="218" t="str">
        <f t="shared" si="12"/>
        <v/>
      </c>
      <c r="U124" s="180" t="str">
        <f t="shared" si="13"/>
        <v/>
      </c>
      <c r="V124" s="212" t="str">
        <f t="shared" si="14"/>
        <v/>
      </c>
      <c r="W124" s="212" t="str">
        <f t="shared" si="15"/>
        <v/>
      </c>
    </row>
    <row r="125" spans="2:23" ht="12.75" customHeight="1" x14ac:dyDescent="0.25">
      <c r="B125" s="88">
        <v>116</v>
      </c>
      <c r="C125" s="315"/>
      <c r="D125" s="315"/>
      <c r="E125" s="223"/>
      <c r="F125" s="223"/>
      <c r="G125" s="156"/>
      <c r="H125" s="223"/>
      <c r="I125" s="157"/>
      <c r="J125" s="181"/>
      <c r="K125" s="223"/>
      <c r="L125" s="223"/>
      <c r="M125" s="223"/>
      <c r="N125" s="223"/>
      <c r="O125" s="226"/>
      <c r="P125" s="223"/>
      <c r="Q125" s="223"/>
      <c r="R125" s="156"/>
      <c r="S125" s="227"/>
      <c r="T125" s="218" t="str">
        <f t="shared" si="12"/>
        <v/>
      </c>
      <c r="U125" s="180" t="str">
        <f t="shared" si="13"/>
        <v/>
      </c>
      <c r="V125" s="212" t="str">
        <f t="shared" si="14"/>
        <v/>
      </c>
      <c r="W125" s="212" t="str">
        <f t="shared" si="15"/>
        <v/>
      </c>
    </row>
    <row r="126" spans="2:23" ht="12.75" customHeight="1" x14ac:dyDescent="0.25">
      <c r="B126" s="88">
        <v>117</v>
      </c>
      <c r="C126" s="315"/>
      <c r="D126" s="315"/>
      <c r="E126" s="223"/>
      <c r="F126" s="223"/>
      <c r="G126" s="156"/>
      <c r="H126" s="223"/>
      <c r="I126" s="157"/>
      <c r="J126" s="181"/>
      <c r="K126" s="223"/>
      <c r="L126" s="223"/>
      <c r="M126" s="223"/>
      <c r="N126" s="223"/>
      <c r="O126" s="226"/>
      <c r="P126" s="223"/>
      <c r="Q126" s="223"/>
      <c r="R126" s="156"/>
      <c r="S126" s="227"/>
      <c r="T126" s="218" t="str">
        <f t="shared" si="12"/>
        <v/>
      </c>
      <c r="U126" s="180" t="str">
        <f t="shared" si="13"/>
        <v/>
      </c>
      <c r="V126" s="212" t="str">
        <f t="shared" si="14"/>
        <v/>
      </c>
      <c r="W126" s="212" t="str">
        <f t="shared" si="15"/>
        <v/>
      </c>
    </row>
    <row r="127" spans="2:23" ht="12.75" customHeight="1" x14ac:dyDescent="0.25">
      <c r="B127" s="88">
        <v>118</v>
      </c>
      <c r="C127" s="315"/>
      <c r="D127" s="315"/>
      <c r="E127" s="223"/>
      <c r="F127" s="223"/>
      <c r="G127" s="156"/>
      <c r="H127" s="223"/>
      <c r="I127" s="157"/>
      <c r="J127" s="181"/>
      <c r="K127" s="223"/>
      <c r="L127" s="223"/>
      <c r="M127" s="223"/>
      <c r="N127" s="223"/>
      <c r="O127" s="226"/>
      <c r="P127" s="223"/>
      <c r="Q127" s="223"/>
      <c r="R127" s="156"/>
      <c r="S127" s="227"/>
      <c r="T127" s="218" t="str">
        <f t="shared" si="12"/>
        <v/>
      </c>
      <c r="U127" s="180" t="str">
        <f t="shared" si="13"/>
        <v/>
      </c>
      <c r="V127" s="212" t="str">
        <f t="shared" si="14"/>
        <v/>
      </c>
      <c r="W127" s="212" t="str">
        <f t="shared" si="15"/>
        <v/>
      </c>
    </row>
    <row r="128" spans="2:23" ht="12.75" customHeight="1" x14ac:dyDescent="0.25">
      <c r="B128" s="88">
        <v>119</v>
      </c>
      <c r="C128" s="315"/>
      <c r="D128" s="315"/>
      <c r="E128" s="223"/>
      <c r="F128" s="223"/>
      <c r="G128" s="156"/>
      <c r="H128" s="223"/>
      <c r="I128" s="157"/>
      <c r="J128" s="181"/>
      <c r="K128" s="223"/>
      <c r="L128" s="223"/>
      <c r="M128" s="223"/>
      <c r="N128" s="223"/>
      <c r="O128" s="226"/>
      <c r="P128" s="223"/>
      <c r="Q128" s="223"/>
      <c r="R128" s="156"/>
      <c r="S128" s="227"/>
      <c r="T128" s="218" t="str">
        <f t="shared" si="12"/>
        <v/>
      </c>
      <c r="U128" s="180" t="str">
        <f t="shared" si="13"/>
        <v/>
      </c>
      <c r="V128" s="212" t="str">
        <f t="shared" si="14"/>
        <v/>
      </c>
      <c r="W128" s="212" t="str">
        <f t="shared" si="15"/>
        <v/>
      </c>
    </row>
    <row r="129" spans="2:23" ht="12.75" customHeight="1" x14ac:dyDescent="0.25">
      <c r="B129" s="88">
        <v>120</v>
      </c>
      <c r="C129" s="315"/>
      <c r="D129" s="315"/>
      <c r="E129" s="223"/>
      <c r="F129" s="223"/>
      <c r="G129" s="156"/>
      <c r="H129" s="223"/>
      <c r="I129" s="157"/>
      <c r="J129" s="181"/>
      <c r="K129" s="223"/>
      <c r="L129" s="223"/>
      <c r="M129" s="223"/>
      <c r="N129" s="223"/>
      <c r="O129" s="226"/>
      <c r="P129" s="223"/>
      <c r="Q129" s="223"/>
      <c r="R129" s="156"/>
      <c r="S129" s="227"/>
      <c r="T129" s="218" t="str">
        <f t="shared" si="12"/>
        <v/>
      </c>
      <c r="U129" s="180" t="str">
        <f t="shared" si="13"/>
        <v/>
      </c>
      <c r="V129" s="212" t="str">
        <f t="shared" si="14"/>
        <v/>
      </c>
      <c r="W129" s="212" t="str">
        <f t="shared" si="15"/>
        <v/>
      </c>
    </row>
  </sheetData>
  <sheetProtection algorithmName="SHA-512" hashValue="g3bP//zwPjztqZiEpNZ74xzaWtSdZeOl1XI37U9zp3mQV806lkZY8VinnTLcvvGCP0wSFOrkqLeqSYOhXB1J2Q==" saltValue="UaNZliemXzF42KAMt8kJRA==" spinCount="100000" sheet="1" objects="1" scenarios="1" selectLockedCells="1"/>
  <mergeCells count="127">
    <mergeCell ref="C32:D32"/>
    <mergeCell ref="C21:D21"/>
    <mergeCell ref="C22:D22"/>
    <mergeCell ref="C23:D23"/>
    <mergeCell ref="C24:D24"/>
    <mergeCell ref="C25:D25"/>
    <mergeCell ref="C26:D26"/>
    <mergeCell ref="C27:D27"/>
    <mergeCell ref="C28:D28"/>
    <mergeCell ref="C29:D29"/>
    <mergeCell ref="C30:D30"/>
    <mergeCell ref="C31:D31"/>
    <mergeCell ref="C48:D48"/>
    <mergeCell ref="C49:D49"/>
    <mergeCell ref="C44:D44"/>
    <mergeCell ref="C33:D33"/>
    <mergeCell ref="C34:D34"/>
    <mergeCell ref="C35:D35"/>
    <mergeCell ref="C36:D36"/>
    <mergeCell ref="C37:D37"/>
    <mergeCell ref="C38:D38"/>
    <mergeCell ref="C39:D39"/>
    <mergeCell ref="C40:D40"/>
    <mergeCell ref="C41:D41"/>
    <mergeCell ref="C42:D42"/>
    <mergeCell ref="C43:D43"/>
    <mergeCell ref="C47:D47"/>
    <mergeCell ref="C45:D45"/>
    <mergeCell ref="C46:D46"/>
    <mergeCell ref="D2:I2"/>
    <mergeCell ref="D3:I3"/>
    <mergeCell ref="B7:C7"/>
    <mergeCell ref="D7:I7"/>
    <mergeCell ref="C20:D20"/>
    <mergeCell ref="C9:D9"/>
    <mergeCell ref="C10:D10"/>
    <mergeCell ref="C11:D11"/>
    <mergeCell ref="C12:D12"/>
    <mergeCell ref="C13:D13"/>
    <mergeCell ref="C14:D14"/>
    <mergeCell ref="C15:D15"/>
    <mergeCell ref="C16:D16"/>
    <mergeCell ref="C17:D17"/>
    <mergeCell ref="C18:D18"/>
    <mergeCell ref="C19:D19"/>
    <mergeCell ref="B8:C8"/>
    <mergeCell ref="D8:I8"/>
    <mergeCell ref="C55:D55"/>
    <mergeCell ref="C56:D56"/>
    <mergeCell ref="C57:D57"/>
    <mergeCell ref="C58:D58"/>
    <mergeCell ref="C59:D59"/>
    <mergeCell ref="C50:D50"/>
    <mergeCell ref="C51:D51"/>
    <mergeCell ref="C52:D52"/>
    <mergeCell ref="C53:D53"/>
    <mergeCell ref="C54:D54"/>
    <mergeCell ref="C65:D65"/>
    <mergeCell ref="C66:D66"/>
    <mergeCell ref="C67:D67"/>
    <mergeCell ref="C68:D68"/>
    <mergeCell ref="C69:D69"/>
    <mergeCell ref="C60:D60"/>
    <mergeCell ref="C61:D61"/>
    <mergeCell ref="C62:D62"/>
    <mergeCell ref="C63:D63"/>
    <mergeCell ref="C64:D64"/>
    <mergeCell ref="C75:D75"/>
    <mergeCell ref="C76:D76"/>
    <mergeCell ref="C77:D77"/>
    <mergeCell ref="C78:D78"/>
    <mergeCell ref="C79:D79"/>
    <mergeCell ref="C70:D70"/>
    <mergeCell ref="C71:D71"/>
    <mergeCell ref="C72:D72"/>
    <mergeCell ref="C73:D73"/>
    <mergeCell ref="C74:D74"/>
    <mergeCell ref="C85:D85"/>
    <mergeCell ref="C86:D86"/>
    <mergeCell ref="C87:D87"/>
    <mergeCell ref="C88:D88"/>
    <mergeCell ref="C89:D89"/>
    <mergeCell ref="C80:D80"/>
    <mergeCell ref="C81:D81"/>
    <mergeCell ref="C82:D82"/>
    <mergeCell ref="C83:D83"/>
    <mergeCell ref="C84:D84"/>
    <mergeCell ref="C95:D95"/>
    <mergeCell ref="C96:D96"/>
    <mergeCell ref="C97:D97"/>
    <mergeCell ref="C98:D98"/>
    <mergeCell ref="C99:D99"/>
    <mergeCell ref="C90:D90"/>
    <mergeCell ref="C91:D91"/>
    <mergeCell ref="C92:D92"/>
    <mergeCell ref="C93:D93"/>
    <mergeCell ref="C94:D94"/>
    <mergeCell ref="C105:D105"/>
    <mergeCell ref="C106:D106"/>
    <mergeCell ref="C107:D107"/>
    <mergeCell ref="C108:D108"/>
    <mergeCell ref="C109:D109"/>
    <mergeCell ref="C100:D100"/>
    <mergeCell ref="C101:D101"/>
    <mergeCell ref="C102:D102"/>
    <mergeCell ref="C103:D103"/>
    <mergeCell ref="C104:D104"/>
    <mergeCell ref="C115:D115"/>
    <mergeCell ref="C116:D116"/>
    <mergeCell ref="C117:D117"/>
    <mergeCell ref="C118:D118"/>
    <mergeCell ref="C119:D119"/>
    <mergeCell ref="C110:D110"/>
    <mergeCell ref="C111:D111"/>
    <mergeCell ref="C112:D112"/>
    <mergeCell ref="C113:D113"/>
    <mergeCell ref="C114:D114"/>
    <mergeCell ref="C125:D125"/>
    <mergeCell ref="C126:D126"/>
    <mergeCell ref="C127:D127"/>
    <mergeCell ref="C128:D128"/>
    <mergeCell ref="C129:D129"/>
    <mergeCell ref="C120:D120"/>
    <mergeCell ref="C121:D121"/>
    <mergeCell ref="C122:D122"/>
    <mergeCell ref="C123:D123"/>
    <mergeCell ref="C124:D124"/>
  </mergeCells>
  <conditionalFormatting sqref="D7:I7">
    <cfRule type="containsBlanks" dxfId="33" priority="59">
      <formula>LEN(TRIM(D7))=0</formula>
    </cfRule>
  </conditionalFormatting>
  <conditionalFormatting sqref="O10">
    <cfRule type="expression" dxfId="32" priority="55">
      <formula>$K$10="Small Business Concern"</formula>
    </cfRule>
  </conditionalFormatting>
  <conditionalFormatting sqref="S10">
    <cfRule type="cellIs" dxfId="31" priority="11" operator="equal">
      <formula>"Yes"</formula>
    </cfRule>
    <cfRule type="cellIs" dxfId="30" priority="12" operator="equal">
      <formula>"No"</formula>
    </cfRule>
  </conditionalFormatting>
  <conditionalFormatting sqref="D8:I8">
    <cfRule type="containsBlanks" dxfId="29" priority="10">
      <formula>LEN(TRIM(D8))=0</formula>
    </cfRule>
  </conditionalFormatting>
  <conditionalFormatting sqref="O11:O129">
    <cfRule type="expression" dxfId="28" priority="3">
      <formula>$K$10="Small Business Concern"</formula>
    </cfRule>
  </conditionalFormatting>
  <conditionalFormatting sqref="S11:S129">
    <cfRule type="cellIs" dxfId="27" priority="1" operator="equal">
      <formula>"Yes"</formula>
    </cfRule>
    <cfRule type="cellIs" dxfId="26" priority="2" operator="equal">
      <formula>"No"</formula>
    </cfRule>
  </conditionalFormatting>
  <dataValidations count="3">
    <dataValidation type="list" allowBlank="1" showInputMessage="1" showErrorMessage="1" sqref="K10:K129">
      <formula1>Qualifying_Criteria</formula1>
    </dataValidation>
    <dataValidation type="list" allowBlank="1" showInputMessage="1" showErrorMessage="1" sqref="M10:M129">
      <formula1>Business_Type</formula1>
    </dataValidation>
    <dataValidation type="list" allowBlank="1" showInputMessage="1" showErrorMessage="1" sqref="S10:S129">
      <formula1>"Yes,No,Not Included"</formula1>
    </dataValidation>
  </dataValidations>
  <pageMargins left="0.45" right="0.45" top="0.5" bottom="0.5" header="0.3" footer="0.3"/>
  <pageSetup paperSize="5"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workbookViewId="0">
      <selection activeCell="B6" sqref="B6"/>
    </sheetView>
  </sheetViews>
  <sheetFormatPr defaultRowHeight="15.75" x14ac:dyDescent="0.25"/>
  <cols>
    <col min="1" max="1" width="5.125" customWidth="1"/>
    <col min="2" max="2" width="13.5" customWidth="1"/>
    <col min="3" max="3" width="17.625" customWidth="1"/>
    <col min="4" max="4" width="16.625" customWidth="1"/>
    <col min="12" max="12" width="17.625" customWidth="1"/>
  </cols>
  <sheetData>
    <row r="1" spans="1:12" s="19" customFormat="1" x14ac:dyDescent="0.25">
      <c r="A1" s="337" t="s">
        <v>52</v>
      </c>
      <c r="B1" s="337"/>
      <c r="C1" s="338" t="str">
        <f>IF('Application Form'!D31="","",'Application Form'!D31)</f>
        <v/>
      </c>
      <c r="D1" s="338"/>
      <c r="E1" s="338"/>
    </row>
    <row r="2" spans="1:12" s="19" customFormat="1" x14ac:dyDescent="0.25">
      <c r="A2" s="337" t="s">
        <v>10</v>
      </c>
      <c r="B2" s="337"/>
      <c r="C2" s="339" t="str">
        <f>IF('Application Form'!D7="","",'Application Form'!D7)</f>
        <v/>
      </c>
      <c r="D2" s="339"/>
      <c r="E2" s="339"/>
    </row>
    <row r="3" spans="1:12" x14ac:dyDescent="0.25">
      <c r="A3" s="340" t="s">
        <v>101</v>
      </c>
      <c r="B3" s="340"/>
      <c r="C3" s="340"/>
      <c r="D3" s="72"/>
      <c r="E3" s="72"/>
      <c r="F3" s="19"/>
      <c r="G3" s="19"/>
      <c r="H3" s="19"/>
      <c r="I3" s="19"/>
      <c r="J3" s="19"/>
      <c r="K3" s="19"/>
      <c r="L3" s="19"/>
    </row>
    <row r="4" spans="1:12" ht="16.5" thickBot="1" x14ac:dyDescent="0.3">
      <c r="A4" s="19"/>
      <c r="B4" s="19"/>
      <c r="C4" s="19"/>
      <c r="D4" s="19"/>
      <c r="E4" s="19"/>
      <c r="F4" s="19"/>
      <c r="G4" s="19"/>
      <c r="H4" s="19"/>
      <c r="I4" s="19"/>
      <c r="J4" s="19"/>
      <c r="K4" s="19"/>
      <c r="L4" s="19"/>
    </row>
    <row r="5" spans="1:12" s="19" customFormat="1" ht="30" x14ac:dyDescent="0.25">
      <c r="A5" s="74"/>
      <c r="B5" s="75" t="s">
        <v>1</v>
      </c>
      <c r="C5" s="75" t="s">
        <v>100</v>
      </c>
      <c r="D5" s="158" t="s">
        <v>158</v>
      </c>
      <c r="E5" s="96" t="s">
        <v>113</v>
      </c>
    </row>
    <row r="6" spans="1:12" s="19" customFormat="1" x14ac:dyDescent="0.25">
      <c r="A6" s="76">
        <v>1</v>
      </c>
      <c r="B6" s="216"/>
      <c r="C6" s="94"/>
      <c r="D6" s="228"/>
      <c r="E6" s="183"/>
    </row>
    <row r="7" spans="1:12" s="19" customFormat="1" x14ac:dyDescent="0.25">
      <c r="A7" s="76">
        <v>2</v>
      </c>
      <c r="B7" s="216"/>
      <c r="C7" s="94"/>
      <c r="D7" s="228"/>
      <c r="E7" s="183"/>
    </row>
    <row r="8" spans="1:12" s="19" customFormat="1" x14ac:dyDescent="0.25">
      <c r="A8" s="76">
        <v>3</v>
      </c>
      <c r="B8" s="216"/>
      <c r="C8" s="94"/>
      <c r="D8" s="228"/>
      <c r="E8" s="183"/>
    </row>
    <row r="9" spans="1:12" s="19" customFormat="1" x14ac:dyDescent="0.25">
      <c r="A9" s="76">
        <v>4</v>
      </c>
      <c r="B9" s="216"/>
      <c r="C9" s="94"/>
      <c r="D9" s="228"/>
      <c r="E9" s="183"/>
    </row>
    <row r="10" spans="1:12" s="19" customFormat="1" x14ac:dyDescent="0.25">
      <c r="A10" s="76">
        <v>5</v>
      </c>
      <c r="B10" s="216"/>
      <c r="C10" s="94"/>
      <c r="D10" s="228"/>
      <c r="E10" s="183"/>
    </row>
    <row r="11" spans="1:12" s="19" customFormat="1" x14ac:dyDescent="0.25">
      <c r="A11" s="76">
        <v>6</v>
      </c>
      <c r="B11" s="216"/>
      <c r="C11" s="94"/>
      <c r="D11" s="228"/>
      <c r="E11" s="183"/>
    </row>
    <row r="12" spans="1:12" s="19" customFormat="1" x14ac:dyDescent="0.25">
      <c r="A12" s="76">
        <v>7</v>
      </c>
      <c r="B12" s="216"/>
      <c r="C12" s="94"/>
      <c r="D12" s="228"/>
      <c r="E12" s="183"/>
    </row>
    <row r="13" spans="1:12" s="19" customFormat="1" x14ac:dyDescent="0.25">
      <c r="A13" s="76">
        <v>8</v>
      </c>
      <c r="B13" s="216"/>
      <c r="C13" s="94"/>
      <c r="D13" s="228"/>
      <c r="E13" s="183"/>
    </row>
    <row r="14" spans="1:12" s="19" customFormat="1" x14ac:dyDescent="0.25">
      <c r="A14" s="76">
        <v>9</v>
      </c>
      <c r="B14" s="216"/>
      <c r="C14" s="94"/>
      <c r="D14" s="228"/>
      <c r="E14" s="183"/>
    </row>
    <row r="15" spans="1:12" s="19" customFormat="1" x14ac:dyDescent="0.25">
      <c r="A15" s="76">
        <v>10</v>
      </c>
      <c r="B15" s="216"/>
      <c r="C15" s="94"/>
      <c r="D15" s="228"/>
      <c r="E15" s="183"/>
    </row>
    <row r="16" spans="1:12" s="19" customFormat="1" x14ac:dyDescent="0.25">
      <c r="A16" s="76">
        <v>11</v>
      </c>
      <c r="B16" s="216"/>
      <c r="C16" s="94"/>
      <c r="D16" s="228"/>
      <c r="E16" s="183"/>
    </row>
    <row r="17" spans="1:12" s="19" customFormat="1" x14ac:dyDescent="0.25">
      <c r="A17" s="76">
        <v>12</v>
      </c>
      <c r="B17" s="216"/>
      <c r="C17" s="94"/>
      <c r="D17" s="228"/>
      <c r="E17" s="183"/>
    </row>
    <row r="18" spans="1:12" s="19" customFormat="1" x14ac:dyDescent="0.25">
      <c r="A18" s="76">
        <v>13</v>
      </c>
      <c r="B18" s="216"/>
      <c r="C18" s="94"/>
      <c r="D18" s="228"/>
      <c r="E18" s="183"/>
    </row>
    <row r="19" spans="1:12" x14ac:dyDescent="0.25">
      <c r="A19" s="76">
        <v>14</v>
      </c>
      <c r="B19" s="216"/>
      <c r="C19" s="94"/>
      <c r="D19" s="228"/>
      <c r="E19" s="183"/>
      <c r="F19" s="19"/>
      <c r="G19" s="19"/>
      <c r="H19" s="19"/>
      <c r="I19" s="19"/>
      <c r="J19" s="19"/>
      <c r="K19" s="19"/>
      <c r="L19" s="19"/>
    </row>
    <row r="20" spans="1:12" x14ac:dyDescent="0.25">
      <c r="A20" s="76">
        <v>15</v>
      </c>
      <c r="B20" s="216"/>
      <c r="C20" s="94"/>
      <c r="D20" s="228"/>
      <c r="E20" s="183"/>
      <c r="F20" s="19"/>
      <c r="G20" s="19"/>
      <c r="H20" s="19"/>
      <c r="I20" s="19"/>
      <c r="J20" s="19"/>
      <c r="K20" s="19"/>
      <c r="L20" s="19"/>
    </row>
    <row r="21" spans="1:12" x14ac:dyDescent="0.25">
      <c r="A21" s="76">
        <v>16</v>
      </c>
      <c r="B21" s="216"/>
      <c r="C21" s="94"/>
      <c r="D21" s="228"/>
      <c r="E21" s="183"/>
      <c r="F21" s="19"/>
      <c r="G21" s="19"/>
      <c r="H21" s="19"/>
      <c r="I21" s="19"/>
      <c r="J21" s="19"/>
      <c r="K21" s="19"/>
      <c r="L21" s="19"/>
    </row>
    <row r="22" spans="1:12" x14ac:dyDescent="0.25">
      <c r="A22" s="76">
        <v>17</v>
      </c>
      <c r="B22" s="216"/>
      <c r="C22" s="94"/>
      <c r="D22" s="228"/>
      <c r="E22" s="183"/>
      <c r="F22" s="19"/>
      <c r="G22" s="19"/>
      <c r="H22" s="19"/>
      <c r="I22" s="19"/>
      <c r="J22" s="19"/>
      <c r="K22" s="19"/>
      <c r="L22" s="19"/>
    </row>
    <row r="23" spans="1:12" x14ac:dyDescent="0.25">
      <c r="A23" s="76">
        <v>18</v>
      </c>
      <c r="B23" s="216"/>
      <c r="C23" s="94"/>
      <c r="D23" s="228"/>
      <c r="E23" s="183"/>
      <c r="F23" s="19"/>
      <c r="G23" s="19"/>
      <c r="H23" s="19"/>
      <c r="I23" s="19"/>
      <c r="J23" s="19"/>
      <c r="K23" s="19"/>
      <c r="L23" s="19"/>
    </row>
    <row r="24" spans="1:12" x14ac:dyDescent="0.25">
      <c r="A24" s="76">
        <v>19</v>
      </c>
      <c r="B24" s="216"/>
      <c r="C24" s="94"/>
      <c r="D24" s="228"/>
      <c r="E24" s="183"/>
      <c r="F24" s="19"/>
      <c r="G24" s="19"/>
      <c r="H24" s="19"/>
      <c r="I24" s="19"/>
      <c r="J24" s="19"/>
      <c r="K24" s="19"/>
      <c r="L24" s="19"/>
    </row>
    <row r="25" spans="1:12" x14ac:dyDescent="0.25">
      <c r="A25" s="76">
        <v>20</v>
      </c>
      <c r="B25" s="216"/>
      <c r="C25" s="94"/>
      <c r="D25" s="228"/>
      <c r="E25" s="183"/>
      <c r="F25" s="19"/>
      <c r="G25" s="19"/>
      <c r="H25" s="19"/>
      <c r="I25" s="19"/>
      <c r="J25" s="19"/>
      <c r="K25" s="19"/>
      <c r="L25" s="19"/>
    </row>
    <row r="26" spans="1:12" x14ac:dyDescent="0.25">
      <c r="A26" s="76">
        <v>21</v>
      </c>
      <c r="B26" s="216"/>
      <c r="C26" s="94"/>
      <c r="D26" s="228"/>
      <c r="E26" s="183"/>
      <c r="F26" s="19"/>
      <c r="G26" s="19"/>
      <c r="H26" s="19"/>
      <c r="I26" s="19"/>
      <c r="J26" s="19"/>
      <c r="K26" s="19"/>
      <c r="L26" s="19"/>
    </row>
    <row r="27" spans="1:12" x14ac:dyDescent="0.25">
      <c r="A27" s="76">
        <v>22</v>
      </c>
      <c r="B27" s="216"/>
      <c r="C27" s="94"/>
      <c r="D27" s="228"/>
      <c r="E27" s="183"/>
      <c r="F27" s="19"/>
      <c r="G27" s="19"/>
      <c r="H27" s="19"/>
      <c r="I27" s="19"/>
      <c r="J27" s="19"/>
      <c r="K27" s="19"/>
      <c r="L27" s="19"/>
    </row>
    <row r="28" spans="1:12" x14ac:dyDescent="0.25">
      <c r="A28" s="76">
        <v>23</v>
      </c>
      <c r="B28" s="216"/>
      <c r="C28" s="94"/>
      <c r="D28" s="228"/>
      <c r="E28" s="183"/>
      <c r="F28" s="19"/>
      <c r="G28" s="19"/>
      <c r="H28" s="19"/>
      <c r="I28" s="19"/>
      <c r="J28" s="19"/>
      <c r="K28" s="19"/>
      <c r="L28" s="19"/>
    </row>
    <row r="29" spans="1:12" x14ac:dyDescent="0.25">
      <c r="A29" s="76">
        <v>24</v>
      </c>
      <c r="B29" s="216"/>
      <c r="C29" s="94"/>
      <c r="D29" s="228"/>
      <c r="E29" s="183"/>
      <c r="F29" s="19"/>
      <c r="G29" s="19"/>
      <c r="H29" s="19"/>
      <c r="I29" s="19"/>
      <c r="J29" s="19"/>
      <c r="K29" s="19"/>
      <c r="L29" s="19"/>
    </row>
    <row r="30" spans="1:12" ht="16.5" thickBot="1" x14ac:dyDescent="0.3">
      <c r="A30" s="77">
        <v>25</v>
      </c>
      <c r="B30" s="217"/>
      <c r="C30" s="95"/>
      <c r="D30" s="229"/>
      <c r="E30" s="184"/>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ht="16.5" thickBot="1" x14ac:dyDescent="0.3">
      <c r="A33" s="19"/>
      <c r="B33" s="19"/>
      <c r="C33" s="19"/>
      <c r="D33" s="19"/>
      <c r="E33" s="19"/>
      <c r="F33" s="19"/>
      <c r="G33" s="19"/>
      <c r="H33" s="19"/>
      <c r="I33" s="19"/>
      <c r="J33" s="19"/>
      <c r="K33" s="19"/>
      <c r="L33" s="19"/>
    </row>
    <row r="34" spans="1:12" x14ac:dyDescent="0.25">
      <c r="A34" s="61"/>
      <c r="B34" s="62"/>
      <c r="C34" s="62"/>
      <c r="D34" s="62"/>
      <c r="E34" s="62"/>
      <c r="F34" s="63"/>
      <c r="G34" s="79"/>
      <c r="H34" s="79"/>
      <c r="I34" s="79"/>
      <c r="J34" s="79"/>
      <c r="K34" s="79"/>
      <c r="L34" s="81"/>
    </row>
    <row r="35" spans="1:12" x14ac:dyDescent="0.25">
      <c r="A35" s="64" t="s">
        <v>95</v>
      </c>
      <c r="B35" s="60"/>
      <c r="C35" s="60"/>
      <c r="D35" s="60"/>
      <c r="E35" s="60"/>
      <c r="F35" s="65"/>
      <c r="G35" s="43"/>
      <c r="H35" s="43"/>
      <c r="I35" s="43"/>
      <c r="J35" s="43"/>
      <c r="K35" s="43"/>
      <c r="L35" s="82"/>
    </row>
    <row r="36" spans="1:12" x14ac:dyDescent="0.25">
      <c r="A36" s="64"/>
      <c r="B36" s="60"/>
      <c r="C36" s="60"/>
      <c r="D36" s="66"/>
      <c r="E36" s="66"/>
      <c r="F36" s="67"/>
      <c r="G36" s="43"/>
      <c r="H36" s="43"/>
      <c r="I36" s="43"/>
      <c r="J36" s="43"/>
      <c r="K36" s="43"/>
      <c r="L36" s="82"/>
    </row>
    <row r="37" spans="1:12" x14ac:dyDescent="0.25">
      <c r="A37" s="341" t="s">
        <v>97</v>
      </c>
      <c r="B37" s="342"/>
      <c r="C37" s="343"/>
      <c r="D37" s="344"/>
      <c r="E37" s="345"/>
      <c r="F37" s="346"/>
      <c r="G37" s="43"/>
      <c r="H37" s="328" t="s">
        <v>104</v>
      </c>
      <c r="I37" s="328"/>
      <c r="J37" s="328"/>
      <c r="K37" s="328"/>
      <c r="L37" s="225" t="e">
        <f>SUMPRODUCT('CDP Loans'!T10:T129,'CDP Loans'!U10:U129)/SUM('CDP Loans'!T10:T129)</f>
        <v>#DIV/0!</v>
      </c>
    </row>
    <row r="38" spans="1:12" x14ac:dyDescent="0.25">
      <c r="A38" s="341" t="s">
        <v>96</v>
      </c>
      <c r="B38" s="342"/>
      <c r="C38" s="343"/>
      <c r="D38" s="351" t="str">
        <f>IF('Application Form'!D16="Community Development Program",'Application Form'!D21,IF('Application Form'!D16="Mixed-use",'Application Form'!D21,""))</f>
        <v/>
      </c>
      <c r="E38" s="352"/>
      <c r="F38" s="353"/>
      <c r="G38" s="43"/>
      <c r="H38" s="347" t="s">
        <v>176</v>
      </c>
      <c r="I38" s="328"/>
      <c r="J38" s="328"/>
      <c r="K38" s="328"/>
      <c r="L38" s="225" t="e">
        <f>SUMPRODUCT(C6:C30,E6:E30)/SUM(C6:C30)</f>
        <v>#DIV/0!</v>
      </c>
    </row>
    <row r="39" spans="1:12" x14ac:dyDescent="0.25">
      <c r="A39" s="332" t="s">
        <v>99</v>
      </c>
      <c r="B39" s="333"/>
      <c r="C39" s="333"/>
      <c r="D39" s="354">
        <f>SUM(C6:C30)</f>
        <v>0</v>
      </c>
      <c r="E39" s="355"/>
      <c r="F39" s="356"/>
      <c r="G39" s="43"/>
      <c r="H39" s="78"/>
      <c r="I39" s="78"/>
      <c r="J39" s="78"/>
      <c r="K39" s="43"/>
      <c r="L39" s="82"/>
    </row>
    <row r="40" spans="1:12" x14ac:dyDescent="0.25">
      <c r="A40" s="332" t="s">
        <v>98</v>
      </c>
      <c r="B40" s="333"/>
      <c r="C40" s="333"/>
      <c r="D40" s="329" t="str">
        <f>IF(D38="","",(D38-D39))</f>
        <v/>
      </c>
      <c r="E40" s="330"/>
      <c r="F40" s="331"/>
      <c r="G40" s="43"/>
      <c r="H40" s="334" t="s">
        <v>188</v>
      </c>
      <c r="I40" s="334"/>
      <c r="J40" s="334"/>
      <c r="K40" s="334"/>
      <c r="L40" s="232" t="e">
        <f>(+L37-L38)/L38</f>
        <v>#DIV/0!</v>
      </c>
    </row>
    <row r="41" spans="1:12" x14ac:dyDescent="0.25">
      <c r="A41" s="327" t="s">
        <v>102</v>
      </c>
      <c r="B41" s="328"/>
      <c r="C41" s="348"/>
      <c r="D41" s="349">
        <f>SUM('CDP Loans'!T10:T129)</f>
        <v>0</v>
      </c>
      <c r="E41" s="349"/>
      <c r="F41" s="350"/>
      <c r="G41" s="43"/>
      <c r="H41" s="335" t="e">
        <f>IF(L40&lt;-0.02,"Weighted average of loan terms to date is not consistent with weighted average of advance terms to date.","Weighted average of loan terms to date is consistent with weighted average of advance terms to date.")</f>
        <v>#DIV/0!</v>
      </c>
      <c r="I41" s="335"/>
      <c r="J41" s="335"/>
      <c r="K41" s="335"/>
      <c r="L41" s="336"/>
    </row>
    <row r="42" spans="1:12" s="19" customFormat="1" x14ac:dyDescent="0.25">
      <c r="A42" s="327" t="s">
        <v>103</v>
      </c>
      <c r="B42" s="328"/>
      <c r="C42" s="328"/>
      <c r="D42" s="329">
        <f>(D39-D41)</f>
        <v>0</v>
      </c>
      <c r="E42" s="330"/>
      <c r="F42" s="331"/>
      <c r="G42" s="43"/>
      <c r="H42" s="335"/>
      <c r="I42" s="335"/>
      <c r="J42" s="335"/>
      <c r="K42" s="335"/>
      <c r="L42" s="336"/>
    </row>
    <row r="43" spans="1:12" ht="16.5" thickBot="1" x14ac:dyDescent="0.3">
      <c r="A43" s="324" t="str">
        <f>IF(D41&gt;D39,"Loans Exceed Advances.",IF(D41=D39,"Loans Equal Advances.",IF(D41&lt;D39,"Additional Loans Required","")))</f>
        <v>Loans Equal Advances.</v>
      </c>
      <c r="B43" s="325"/>
      <c r="C43" s="325"/>
      <c r="D43" s="325"/>
      <c r="E43" s="325"/>
      <c r="F43" s="326"/>
      <c r="G43" s="70"/>
      <c r="H43" s="80"/>
      <c r="I43" s="80"/>
      <c r="J43" s="80"/>
      <c r="K43" s="70"/>
      <c r="L43" s="71"/>
    </row>
    <row r="44" spans="1:12" x14ac:dyDescent="0.25">
      <c r="A44" s="19"/>
      <c r="B44" s="19"/>
      <c r="C44" s="19"/>
      <c r="D44" s="19"/>
      <c r="E44" s="19"/>
      <c r="F44" s="19"/>
      <c r="G44" s="19"/>
      <c r="H44" s="19"/>
      <c r="I44" s="19"/>
      <c r="J44" s="19"/>
      <c r="K44" s="19"/>
      <c r="L44" s="19"/>
    </row>
    <row r="45" spans="1:12" x14ac:dyDescent="0.25">
      <c r="B45" s="323"/>
      <c r="C45" s="323"/>
      <c r="D45" s="323"/>
      <c r="E45" s="323"/>
      <c r="F45" s="323"/>
      <c r="G45" s="323"/>
      <c r="H45" s="323"/>
      <c r="I45" s="323"/>
      <c r="J45" s="323"/>
    </row>
  </sheetData>
  <sheetProtection algorithmName="SHA-512" hashValue="x7iYOwVAiPRmW/HxMBmpMYCeE1G59qvynRM0xEaNR9EuHezUsC3lhOqe5a7iFOvU33oCvnlxwB31WXX/+tWJ2g==" saltValue="r4/MWygPCoBj4NI1Ml+F3Q==" spinCount="100000" sheet="1" objects="1" scenarios="1" selectLockedCells="1"/>
  <mergeCells count="23">
    <mergeCell ref="H38:K38"/>
    <mergeCell ref="A41:C41"/>
    <mergeCell ref="D41:F41"/>
    <mergeCell ref="A38:C38"/>
    <mergeCell ref="D38:F38"/>
    <mergeCell ref="D39:F39"/>
    <mergeCell ref="A39:C39"/>
    <mergeCell ref="A1:B1"/>
    <mergeCell ref="A2:B2"/>
    <mergeCell ref="C1:E1"/>
    <mergeCell ref="C2:E2"/>
    <mergeCell ref="H37:K37"/>
    <mergeCell ref="A3:C3"/>
    <mergeCell ref="A37:C37"/>
    <mergeCell ref="D37:F37"/>
    <mergeCell ref="B45:J45"/>
    <mergeCell ref="A43:F43"/>
    <mergeCell ref="A42:C42"/>
    <mergeCell ref="D42:F42"/>
    <mergeCell ref="A40:C40"/>
    <mergeCell ref="D40:F40"/>
    <mergeCell ref="H40:K40"/>
    <mergeCell ref="H41:L42"/>
  </mergeCells>
  <conditionalFormatting sqref="B45:J45">
    <cfRule type="cellIs" dxfId="25" priority="11" operator="equal">
      <formula>"""Loans Exceed Advances"""</formula>
    </cfRule>
    <cfRule type="cellIs" dxfId="24" priority="12" operator="equal">
      <formula>"""Additional Loans Required"""</formula>
    </cfRule>
  </conditionalFormatting>
  <conditionalFormatting sqref="A43:F43">
    <cfRule type="cellIs" dxfId="23" priority="1" operator="equal">
      <formula>"Loans Equal Advances."</formula>
    </cfRule>
    <cfRule type="cellIs" dxfId="22" priority="8" operator="equal">
      <formula>"Loans Exceed Advances"</formula>
    </cfRule>
    <cfRule type="cellIs" dxfId="21" priority="9" operator="equal">
      <formula>"Additional Loans Required"</formula>
    </cfRule>
  </conditionalFormatting>
  <conditionalFormatting sqref="C1:E1">
    <cfRule type="containsBlanks" dxfId="20" priority="7">
      <formula>LEN(TRIM(C1))=0</formula>
    </cfRule>
  </conditionalFormatting>
  <conditionalFormatting sqref="C2:E2">
    <cfRule type="containsBlanks" dxfId="19" priority="6">
      <formula>LEN(TRIM(C2))=0</formula>
    </cfRule>
  </conditionalFormatting>
  <conditionalFormatting sqref="H40:H41 L40">
    <cfRule type="cellIs" dxfId="18" priority="4" operator="equal">
      <formula>"Weighted average of loan terms to date is not consistent with weighted average of advance terms to date."</formula>
    </cfRule>
    <cfRule type="cellIs" dxfId="17" priority="5" operator="equal">
      <formula>"Weighted average of loan terms to date is consistent with weighted average of advance terms to date."</formula>
    </cfRule>
  </conditionalFormatting>
  <conditionalFormatting sqref="H41:L42">
    <cfRule type="cellIs" dxfId="16" priority="2" operator="equal">
      <formula>"Weighted average of loan terms to date is consistent with weighted average of advance terms to date."</formula>
    </cfRule>
    <cfRule type="cellIs" dxfId="15" priority="3" operator="equal">
      <formula>"Weighted average of loan terms is not consistent with weighted average of advance terms to date."</formula>
    </cfRule>
  </conditionalFormatting>
  <pageMargins left="0.45" right="0.45" top="0.5" bottom="0.5" header="0.3" footer="0.3"/>
  <pageSetup scale="68"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39"/>
  <sheetViews>
    <sheetView showGridLines="0" workbookViewId="0">
      <selection activeCell="C18" sqref="C18:D18"/>
    </sheetView>
  </sheetViews>
  <sheetFormatPr defaultRowHeight="15.75" x14ac:dyDescent="0.25"/>
  <cols>
    <col min="1" max="1" width="1.125" style="19" customWidth="1"/>
    <col min="2" max="2" width="3.625" customWidth="1"/>
    <col min="3" max="3" width="15.375" customWidth="1"/>
    <col min="4" max="4" width="27.5" bestFit="1" customWidth="1"/>
    <col min="5" max="5" width="26.625" style="19" customWidth="1"/>
    <col min="6" max="6" width="14.625" style="19" customWidth="1"/>
    <col min="7" max="7" width="9" customWidth="1"/>
    <col min="9" max="9" width="18.625" style="19" customWidth="1"/>
    <col min="10" max="10" width="10.5" customWidth="1"/>
    <col min="11" max="11" width="12.5" customWidth="1"/>
    <col min="12" max="12" width="16.875" customWidth="1"/>
    <col min="13" max="13" width="15.625" customWidth="1"/>
    <col min="14" max="14" width="14.625" customWidth="1"/>
    <col min="15" max="15" width="15" customWidth="1"/>
  </cols>
  <sheetData>
    <row r="1" spans="1:14" ht="12.75" customHeight="1" x14ac:dyDescent="0.25">
      <c r="A1" s="83"/>
      <c r="B1" s="83"/>
      <c r="C1" s="83"/>
      <c r="D1" s="89"/>
      <c r="E1" s="89"/>
      <c r="F1" s="89"/>
      <c r="G1" s="89"/>
      <c r="H1" s="89"/>
      <c r="I1" s="89"/>
      <c r="J1" s="89"/>
      <c r="K1" s="89"/>
      <c r="L1" s="89"/>
      <c r="M1" s="89"/>
      <c r="N1" s="83"/>
    </row>
    <row r="2" spans="1:14" ht="12.75" customHeight="1" x14ac:dyDescent="0.25">
      <c r="A2" s="83"/>
      <c r="B2" s="83"/>
      <c r="C2" s="83"/>
      <c r="D2" s="89"/>
      <c r="E2" s="357" t="s">
        <v>66</v>
      </c>
      <c r="F2" s="357"/>
      <c r="G2" s="357"/>
      <c r="H2" s="357"/>
      <c r="I2" s="148"/>
      <c r="J2" s="89"/>
      <c r="K2" s="89"/>
      <c r="L2" s="89"/>
      <c r="M2" s="89"/>
      <c r="N2" s="83"/>
    </row>
    <row r="3" spans="1:14" ht="12.75" customHeight="1" x14ac:dyDescent="0.25">
      <c r="A3" s="83"/>
      <c r="B3" s="83"/>
      <c r="C3" s="83"/>
      <c r="D3" s="89"/>
      <c r="E3" s="357" t="s">
        <v>124</v>
      </c>
      <c r="F3" s="357"/>
      <c r="G3" s="357"/>
      <c r="H3" s="357"/>
      <c r="I3" s="148"/>
      <c r="J3" s="89"/>
      <c r="K3" s="89"/>
      <c r="L3" s="89"/>
      <c r="M3" s="89"/>
      <c r="N3" s="83"/>
    </row>
    <row r="4" spans="1:14" ht="12.75" customHeight="1" x14ac:dyDescent="0.25">
      <c r="A4" s="83"/>
      <c r="B4" s="83"/>
      <c r="C4" s="83"/>
      <c r="D4" s="89"/>
      <c r="E4" s="89"/>
      <c r="F4" s="89"/>
      <c r="G4" s="89"/>
      <c r="H4" s="89"/>
      <c r="I4" s="89"/>
      <c r="J4" s="89"/>
      <c r="K4" s="89"/>
      <c r="L4" s="89"/>
      <c r="M4" s="89"/>
      <c r="N4" s="83"/>
    </row>
    <row r="5" spans="1:14" x14ac:dyDescent="0.25">
      <c r="A5" s="83"/>
      <c r="B5" s="83"/>
      <c r="C5" s="83"/>
      <c r="D5" s="89"/>
      <c r="E5" s="89"/>
      <c r="F5" s="89"/>
      <c r="G5" s="89"/>
      <c r="H5" s="89"/>
      <c r="I5" s="89"/>
      <c r="J5" s="89"/>
      <c r="K5" s="89"/>
      <c r="L5" s="89"/>
      <c r="M5" s="89"/>
      <c r="N5" s="83"/>
    </row>
    <row r="6" spans="1:14" ht="12.75" customHeight="1" x14ac:dyDescent="0.25">
      <c r="A6" s="83"/>
      <c r="B6" s="89"/>
      <c r="C6" s="89"/>
      <c r="D6" s="89"/>
      <c r="E6" s="89"/>
      <c r="F6" s="89"/>
      <c r="G6" s="89"/>
      <c r="H6" s="89"/>
      <c r="I6" s="89"/>
      <c r="J6" s="89"/>
      <c r="K6" s="89"/>
      <c r="L6" s="89"/>
      <c r="M6" s="89"/>
      <c r="N6" s="83"/>
    </row>
    <row r="7" spans="1:14" s="19" customFormat="1" ht="12.75" customHeight="1" x14ac:dyDescent="0.25">
      <c r="A7" s="83"/>
      <c r="B7" s="89"/>
      <c r="C7" s="90" t="s">
        <v>52</v>
      </c>
      <c r="D7" s="358" t="str">
        <f>IF('Application Form'!D31:I31="","",'Application Form'!D31:I31)</f>
        <v/>
      </c>
      <c r="E7" s="358"/>
      <c r="F7" s="358"/>
      <c r="G7" s="358"/>
      <c r="H7" s="358"/>
      <c r="I7" s="358"/>
      <c r="J7" s="358"/>
      <c r="K7" s="83"/>
      <c r="L7" s="83"/>
      <c r="M7" s="89"/>
      <c r="N7" s="83"/>
    </row>
    <row r="8" spans="1:14" s="19" customFormat="1" ht="12.75" customHeight="1" thickBot="1" x14ac:dyDescent="0.3">
      <c r="A8" s="83"/>
      <c r="B8" s="89"/>
      <c r="C8" s="198" t="s">
        <v>10</v>
      </c>
      <c r="D8" s="359" t="str">
        <f>IF('Application Form'!D7:E7="","",'Application Form'!D7:E7)</f>
        <v/>
      </c>
      <c r="E8" s="359"/>
      <c r="F8" s="359"/>
      <c r="G8" s="359"/>
      <c r="H8" s="146"/>
      <c r="I8" s="146"/>
      <c r="J8" s="146"/>
      <c r="K8" s="83"/>
      <c r="L8" s="83"/>
      <c r="M8" s="89"/>
      <c r="N8" s="83"/>
    </row>
    <row r="9" spans="1:14" s="19" customFormat="1" ht="12.75" customHeight="1" x14ac:dyDescent="0.25">
      <c r="A9" s="83"/>
      <c r="B9" s="127"/>
      <c r="C9" s="121"/>
      <c r="D9" s="121"/>
      <c r="E9" s="121"/>
      <c r="F9" s="121"/>
      <c r="G9" s="121"/>
      <c r="H9" s="122"/>
      <c r="I9" s="146"/>
      <c r="J9" s="146"/>
      <c r="K9" s="83"/>
      <c r="L9" s="83"/>
      <c r="M9" s="89"/>
      <c r="N9" s="83"/>
    </row>
    <row r="10" spans="1:14" s="19" customFormat="1" ht="12.75" customHeight="1" x14ac:dyDescent="0.25">
      <c r="A10" s="83"/>
      <c r="B10" s="123"/>
      <c r="C10" s="124" t="s">
        <v>121</v>
      </c>
      <c r="D10" s="107" t="s">
        <v>122</v>
      </c>
      <c r="E10" s="146"/>
      <c r="F10" s="146"/>
      <c r="G10" s="146"/>
      <c r="H10" s="117"/>
      <c r="I10" s="146"/>
      <c r="J10" s="146"/>
      <c r="K10" s="83"/>
      <c r="L10" s="83"/>
      <c r="M10" s="89"/>
      <c r="N10" s="83"/>
    </row>
    <row r="11" spans="1:14" s="19" customFormat="1" ht="12.75" customHeight="1" x14ac:dyDescent="0.25">
      <c r="A11" s="83"/>
      <c r="B11" s="123"/>
      <c r="C11" s="124"/>
      <c r="D11" s="360"/>
      <c r="E11" s="360"/>
      <c r="F11" s="360"/>
      <c r="G11" s="360"/>
      <c r="H11" s="361"/>
      <c r="I11" s="120"/>
      <c r="J11" s="146"/>
      <c r="K11" s="83"/>
      <c r="L11" s="83"/>
      <c r="M11" s="89"/>
      <c r="N11" s="83"/>
    </row>
    <row r="12" spans="1:14" s="19" customFormat="1" ht="12.75" customHeight="1" x14ac:dyDescent="0.25">
      <c r="A12" s="83"/>
      <c r="B12" s="123"/>
      <c r="C12" s="124"/>
      <c r="D12" s="159" t="s">
        <v>159</v>
      </c>
      <c r="E12" s="120"/>
      <c r="F12" s="120"/>
      <c r="G12" s="120"/>
      <c r="H12" s="125"/>
      <c r="I12" s="120"/>
      <c r="J12" s="146"/>
      <c r="K12" s="83"/>
      <c r="L12" s="83"/>
      <c r="M12" s="89"/>
      <c r="N12" s="83"/>
    </row>
    <row r="13" spans="1:14" s="19" customFormat="1" ht="12.75" customHeight="1" x14ac:dyDescent="0.25">
      <c r="A13" s="83"/>
      <c r="B13" s="123"/>
      <c r="C13" s="124"/>
      <c r="D13" s="108"/>
      <c r="E13" s="108"/>
      <c r="F13" s="108"/>
      <c r="G13" s="108"/>
      <c r="H13" s="114"/>
      <c r="I13" s="108"/>
      <c r="J13" s="146"/>
      <c r="K13" s="83"/>
      <c r="L13" s="83"/>
      <c r="M13" s="89"/>
      <c r="N13" s="83"/>
    </row>
    <row r="14" spans="1:14" s="19" customFormat="1" ht="12.75" customHeight="1" thickBot="1" x14ac:dyDescent="0.3">
      <c r="A14" s="83"/>
      <c r="B14" s="118"/>
      <c r="C14" s="147"/>
      <c r="D14" s="147"/>
      <c r="E14" s="147"/>
      <c r="F14" s="147"/>
      <c r="G14" s="147"/>
      <c r="H14" s="119"/>
      <c r="I14" s="146"/>
      <c r="J14" s="146"/>
      <c r="K14" s="83"/>
      <c r="L14" s="83"/>
      <c r="M14" s="89"/>
      <c r="N14" s="83"/>
    </row>
    <row r="15" spans="1:14" s="19" customFormat="1" ht="12.75" customHeight="1" x14ac:dyDescent="0.25">
      <c r="A15" s="83"/>
      <c r="B15" s="101"/>
      <c r="C15" s="362"/>
      <c r="D15" s="362"/>
      <c r="E15" s="146"/>
      <c r="F15" s="146"/>
      <c r="G15" s="146"/>
      <c r="H15" s="146"/>
      <c r="I15" s="146"/>
      <c r="J15" s="146"/>
      <c r="K15" s="83"/>
      <c r="L15" s="83"/>
      <c r="M15" s="89"/>
      <c r="N15" s="83"/>
    </row>
    <row r="16" spans="1:14" ht="12.75" customHeight="1" x14ac:dyDescent="0.25">
      <c r="A16" s="83"/>
      <c r="B16" s="89"/>
      <c r="C16" s="89"/>
      <c r="D16" s="89"/>
      <c r="E16" s="89"/>
      <c r="F16" s="89"/>
      <c r="G16" s="89"/>
      <c r="H16" s="89"/>
      <c r="I16" s="89"/>
      <c r="J16" s="89"/>
      <c r="K16" s="89"/>
      <c r="L16" s="89"/>
      <c r="M16" s="89"/>
      <c r="N16" s="83"/>
    </row>
    <row r="17" spans="1:15" ht="45" customHeight="1" x14ac:dyDescent="0.25">
      <c r="A17" s="83"/>
      <c r="B17" s="85"/>
      <c r="C17" s="363" t="s">
        <v>84</v>
      </c>
      <c r="D17" s="364"/>
      <c r="E17" s="144" t="s">
        <v>110</v>
      </c>
      <c r="F17" s="144" t="s">
        <v>111</v>
      </c>
      <c r="G17" s="86" t="s">
        <v>77</v>
      </c>
      <c r="H17" s="87" t="s">
        <v>160</v>
      </c>
      <c r="I17" s="87" t="s">
        <v>171</v>
      </c>
      <c r="J17" s="86" t="s">
        <v>80</v>
      </c>
      <c r="K17" s="87" t="s">
        <v>126</v>
      </c>
      <c r="L17" s="86" t="s">
        <v>81</v>
      </c>
      <c r="M17" s="87" t="s">
        <v>125</v>
      </c>
      <c r="N17" s="87" t="s">
        <v>161</v>
      </c>
      <c r="O17" s="160" t="s">
        <v>178</v>
      </c>
    </row>
    <row r="18" spans="1:15" ht="12.75" customHeight="1" x14ac:dyDescent="0.25">
      <c r="A18" s="83"/>
      <c r="B18" s="88">
        <v>1</v>
      </c>
      <c r="C18" s="365"/>
      <c r="D18" s="366"/>
      <c r="E18" s="155"/>
      <c r="F18" s="155"/>
      <c r="G18" s="155"/>
      <c r="H18" s="155"/>
      <c r="I18" s="155"/>
      <c r="J18" s="156"/>
      <c r="K18" s="155"/>
      <c r="L18" s="210"/>
      <c r="M18" s="157"/>
      <c r="N18" s="156"/>
      <c r="O18" s="161" t="str">
        <f t="shared" ref="O18:O57" si="0">IF(N18="Yes",L18,"")</f>
        <v/>
      </c>
    </row>
    <row r="19" spans="1:15" ht="12.75" customHeight="1" x14ac:dyDescent="0.25">
      <c r="A19" s="83"/>
      <c r="B19" s="88">
        <v>2</v>
      </c>
      <c r="C19" s="365"/>
      <c r="D19" s="366"/>
      <c r="E19" s="155"/>
      <c r="F19" s="155"/>
      <c r="G19" s="155"/>
      <c r="H19" s="155"/>
      <c r="I19" s="155"/>
      <c r="J19" s="156"/>
      <c r="K19" s="155"/>
      <c r="L19" s="210"/>
      <c r="M19" s="157"/>
      <c r="N19" s="156"/>
      <c r="O19" s="161" t="str">
        <f t="shared" si="0"/>
        <v/>
      </c>
    </row>
    <row r="20" spans="1:15" ht="12.75" customHeight="1" x14ac:dyDescent="0.25">
      <c r="A20" s="83"/>
      <c r="B20" s="88">
        <v>3</v>
      </c>
      <c r="C20" s="365"/>
      <c r="D20" s="366"/>
      <c r="E20" s="155"/>
      <c r="F20" s="155"/>
      <c r="G20" s="155"/>
      <c r="H20" s="155"/>
      <c r="I20" s="155"/>
      <c r="J20" s="156"/>
      <c r="K20" s="155"/>
      <c r="L20" s="210"/>
      <c r="M20" s="157"/>
      <c r="N20" s="156"/>
      <c r="O20" s="161" t="str">
        <f t="shared" si="0"/>
        <v/>
      </c>
    </row>
    <row r="21" spans="1:15" ht="12.75" customHeight="1" x14ac:dyDescent="0.25">
      <c r="A21" s="83"/>
      <c r="B21" s="88">
        <v>4</v>
      </c>
      <c r="C21" s="365"/>
      <c r="D21" s="366"/>
      <c r="E21" s="155"/>
      <c r="F21" s="155"/>
      <c r="G21" s="155"/>
      <c r="H21" s="155"/>
      <c r="I21" s="155"/>
      <c r="J21" s="156"/>
      <c r="K21" s="155"/>
      <c r="L21" s="210"/>
      <c r="M21" s="157"/>
      <c r="N21" s="156"/>
      <c r="O21" s="161" t="str">
        <f t="shared" si="0"/>
        <v/>
      </c>
    </row>
    <row r="22" spans="1:15" ht="12.75" customHeight="1" x14ac:dyDescent="0.25">
      <c r="A22" s="83"/>
      <c r="B22" s="88">
        <v>5</v>
      </c>
      <c r="C22" s="315"/>
      <c r="D22" s="315"/>
      <c r="E22" s="155"/>
      <c r="F22" s="155"/>
      <c r="G22" s="155"/>
      <c r="H22" s="155"/>
      <c r="I22" s="155"/>
      <c r="J22" s="156"/>
      <c r="K22" s="155"/>
      <c r="L22" s="210"/>
      <c r="M22" s="157"/>
      <c r="N22" s="156"/>
      <c r="O22" s="161" t="str">
        <f t="shared" si="0"/>
        <v/>
      </c>
    </row>
    <row r="23" spans="1:15" ht="12.75" customHeight="1" x14ac:dyDescent="0.25">
      <c r="A23" s="83"/>
      <c r="B23" s="88">
        <v>6</v>
      </c>
      <c r="C23" s="315"/>
      <c r="D23" s="315"/>
      <c r="E23" s="155"/>
      <c r="F23" s="155"/>
      <c r="G23" s="155"/>
      <c r="H23" s="155"/>
      <c r="I23" s="155"/>
      <c r="J23" s="156"/>
      <c r="K23" s="155"/>
      <c r="L23" s="210"/>
      <c r="M23" s="157"/>
      <c r="N23" s="156"/>
      <c r="O23" s="161" t="str">
        <f t="shared" si="0"/>
        <v/>
      </c>
    </row>
    <row r="24" spans="1:15" ht="12.75" customHeight="1" x14ac:dyDescent="0.25">
      <c r="A24" s="83"/>
      <c r="B24" s="88">
        <v>7</v>
      </c>
      <c r="C24" s="315"/>
      <c r="D24" s="315"/>
      <c r="E24" s="155"/>
      <c r="F24" s="155"/>
      <c r="G24" s="155"/>
      <c r="H24" s="155"/>
      <c r="I24" s="155"/>
      <c r="J24" s="156"/>
      <c r="K24" s="155"/>
      <c r="L24" s="210"/>
      <c r="M24" s="157"/>
      <c r="N24" s="156"/>
      <c r="O24" s="161" t="str">
        <f t="shared" si="0"/>
        <v/>
      </c>
    </row>
    <row r="25" spans="1:15" ht="12.75" customHeight="1" x14ac:dyDescent="0.25">
      <c r="A25" s="83"/>
      <c r="B25" s="88">
        <v>8</v>
      </c>
      <c r="C25" s="315"/>
      <c r="D25" s="315"/>
      <c r="E25" s="155"/>
      <c r="F25" s="155"/>
      <c r="G25" s="155"/>
      <c r="H25" s="155"/>
      <c r="I25" s="155"/>
      <c r="J25" s="156"/>
      <c r="K25" s="155"/>
      <c r="L25" s="210"/>
      <c r="M25" s="157"/>
      <c r="N25" s="156"/>
      <c r="O25" s="161" t="str">
        <f t="shared" si="0"/>
        <v/>
      </c>
    </row>
    <row r="26" spans="1:15" ht="12.75" customHeight="1" x14ac:dyDescent="0.25">
      <c r="A26" s="83"/>
      <c r="B26" s="88">
        <v>9</v>
      </c>
      <c r="C26" s="315"/>
      <c r="D26" s="315"/>
      <c r="E26" s="155"/>
      <c r="F26" s="155"/>
      <c r="G26" s="155"/>
      <c r="H26" s="155"/>
      <c r="I26" s="155"/>
      <c r="J26" s="156"/>
      <c r="K26" s="155"/>
      <c r="L26" s="210"/>
      <c r="M26" s="157"/>
      <c r="N26" s="156"/>
      <c r="O26" s="161" t="str">
        <f t="shared" si="0"/>
        <v/>
      </c>
    </row>
    <row r="27" spans="1:15" ht="12.75" customHeight="1" x14ac:dyDescent="0.25">
      <c r="A27" s="83"/>
      <c r="B27" s="88">
        <v>10</v>
      </c>
      <c r="C27" s="315"/>
      <c r="D27" s="315"/>
      <c r="E27" s="155"/>
      <c r="F27" s="155"/>
      <c r="G27" s="155"/>
      <c r="H27" s="155"/>
      <c r="I27" s="155"/>
      <c r="J27" s="156"/>
      <c r="K27" s="155"/>
      <c r="L27" s="210"/>
      <c r="M27" s="157"/>
      <c r="N27" s="156"/>
      <c r="O27" s="161" t="str">
        <f t="shared" si="0"/>
        <v/>
      </c>
    </row>
    <row r="28" spans="1:15" ht="12.75" customHeight="1" x14ac:dyDescent="0.25">
      <c r="A28" s="83"/>
      <c r="B28" s="88">
        <v>11</v>
      </c>
      <c r="C28" s="315"/>
      <c r="D28" s="315"/>
      <c r="E28" s="155"/>
      <c r="F28" s="155"/>
      <c r="G28" s="155"/>
      <c r="H28" s="155"/>
      <c r="I28" s="155"/>
      <c r="J28" s="156"/>
      <c r="K28" s="155"/>
      <c r="L28" s="210"/>
      <c r="M28" s="157"/>
      <c r="N28" s="156"/>
      <c r="O28" s="161" t="str">
        <f t="shared" si="0"/>
        <v/>
      </c>
    </row>
    <row r="29" spans="1:15" ht="12.75" customHeight="1" x14ac:dyDescent="0.25">
      <c r="A29" s="83"/>
      <c r="B29" s="88">
        <v>12</v>
      </c>
      <c r="C29" s="315"/>
      <c r="D29" s="315"/>
      <c r="E29" s="155"/>
      <c r="F29" s="155"/>
      <c r="G29" s="155"/>
      <c r="H29" s="155"/>
      <c r="I29" s="155"/>
      <c r="J29" s="156"/>
      <c r="K29" s="155"/>
      <c r="L29" s="210"/>
      <c r="M29" s="157"/>
      <c r="N29" s="156"/>
      <c r="O29" s="161" t="str">
        <f t="shared" si="0"/>
        <v/>
      </c>
    </row>
    <row r="30" spans="1:15" ht="12.75" customHeight="1" x14ac:dyDescent="0.25">
      <c r="A30" s="83"/>
      <c r="B30" s="88">
        <v>13</v>
      </c>
      <c r="C30" s="315"/>
      <c r="D30" s="315"/>
      <c r="E30" s="155"/>
      <c r="F30" s="155"/>
      <c r="G30" s="155"/>
      <c r="H30" s="155"/>
      <c r="I30" s="155"/>
      <c r="J30" s="156"/>
      <c r="K30" s="155"/>
      <c r="L30" s="210"/>
      <c r="M30" s="157"/>
      <c r="N30" s="156"/>
      <c r="O30" s="161" t="str">
        <f t="shared" si="0"/>
        <v/>
      </c>
    </row>
    <row r="31" spans="1:15" ht="12.75" customHeight="1" x14ac:dyDescent="0.25">
      <c r="A31" s="83"/>
      <c r="B31" s="88">
        <v>14</v>
      </c>
      <c r="C31" s="315"/>
      <c r="D31" s="315"/>
      <c r="E31" s="155"/>
      <c r="F31" s="155"/>
      <c r="G31" s="155"/>
      <c r="H31" s="155"/>
      <c r="I31" s="155"/>
      <c r="J31" s="156"/>
      <c r="K31" s="155"/>
      <c r="L31" s="210"/>
      <c r="M31" s="157"/>
      <c r="N31" s="156"/>
      <c r="O31" s="161" t="str">
        <f t="shared" si="0"/>
        <v/>
      </c>
    </row>
    <row r="32" spans="1:15" ht="12.75" customHeight="1" x14ac:dyDescent="0.25">
      <c r="A32" s="83"/>
      <c r="B32" s="88">
        <v>15</v>
      </c>
      <c r="C32" s="315"/>
      <c r="D32" s="315"/>
      <c r="E32" s="155"/>
      <c r="F32" s="155"/>
      <c r="G32" s="155"/>
      <c r="H32" s="155"/>
      <c r="I32" s="155"/>
      <c r="J32" s="156"/>
      <c r="K32" s="155"/>
      <c r="L32" s="210"/>
      <c r="M32" s="157"/>
      <c r="N32" s="156"/>
      <c r="O32" s="161" t="str">
        <f t="shared" si="0"/>
        <v/>
      </c>
    </row>
    <row r="33" spans="1:15" ht="12.75" customHeight="1" x14ac:dyDescent="0.25">
      <c r="A33" s="83"/>
      <c r="B33" s="88">
        <v>16</v>
      </c>
      <c r="C33" s="315"/>
      <c r="D33" s="315"/>
      <c r="E33" s="155"/>
      <c r="F33" s="155"/>
      <c r="G33" s="155"/>
      <c r="H33" s="155"/>
      <c r="I33" s="155"/>
      <c r="J33" s="156"/>
      <c r="K33" s="155"/>
      <c r="L33" s="210"/>
      <c r="M33" s="157"/>
      <c r="N33" s="156"/>
      <c r="O33" s="161" t="str">
        <f t="shared" si="0"/>
        <v/>
      </c>
    </row>
    <row r="34" spans="1:15" ht="12.75" customHeight="1" x14ac:dyDescent="0.25">
      <c r="A34" s="83"/>
      <c r="B34" s="88">
        <v>17</v>
      </c>
      <c r="C34" s="315"/>
      <c r="D34" s="315"/>
      <c r="E34" s="155"/>
      <c r="F34" s="155"/>
      <c r="G34" s="155"/>
      <c r="H34" s="155"/>
      <c r="I34" s="155"/>
      <c r="J34" s="156"/>
      <c r="K34" s="155"/>
      <c r="L34" s="210"/>
      <c r="M34" s="157"/>
      <c r="N34" s="156"/>
      <c r="O34" s="161" t="str">
        <f t="shared" si="0"/>
        <v/>
      </c>
    </row>
    <row r="35" spans="1:15" ht="12.75" customHeight="1" x14ac:dyDescent="0.25">
      <c r="A35" s="83"/>
      <c r="B35" s="88">
        <v>18</v>
      </c>
      <c r="C35" s="315"/>
      <c r="D35" s="315"/>
      <c r="E35" s="155"/>
      <c r="F35" s="155"/>
      <c r="G35" s="155"/>
      <c r="H35" s="155"/>
      <c r="I35" s="155"/>
      <c r="J35" s="156"/>
      <c r="K35" s="155"/>
      <c r="L35" s="210"/>
      <c r="M35" s="157"/>
      <c r="N35" s="156"/>
      <c r="O35" s="161" t="str">
        <f t="shared" si="0"/>
        <v/>
      </c>
    </row>
    <row r="36" spans="1:15" ht="12.75" customHeight="1" x14ac:dyDescent="0.25">
      <c r="A36" s="83"/>
      <c r="B36" s="88">
        <v>19</v>
      </c>
      <c r="C36" s="315"/>
      <c r="D36" s="315"/>
      <c r="E36" s="155"/>
      <c r="F36" s="155"/>
      <c r="G36" s="155"/>
      <c r="H36" s="155"/>
      <c r="I36" s="155"/>
      <c r="J36" s="156"/>
      <c r="K36" s="155"/>
      <c r="L36" s="210"/>
      <c r="M36" s="157"/>
      <c r="N36" s="156"/>
      <c r="O36" s="161" t="str">
        <f t="shared" si="0"/>
        <v/>
      </c>
    </row>
    <row r="37" spans="1:15" ht="12.75" customHeight="1" x14ac:dyDescent="0.25">
      <c r="A37" s="83"/>
      <c r="B37" s="88">
        <v>20</v>
      </c>
      <c r="C37" s="315"/>
      <c r="D37" s="315"/>
      <c r="E37" s="155"/>
      <c r="F37" s="155"/>
      <c r="G37" s="155"/>
      <c r="H37" s="155"/>
      <c r="I37" s="155"/>
      <c r="J37" s="156"/>
      <c r="K37" s="155"/>
      <c r="L37" s="210"/>
      <c r="M37" s="157"/>
      <c r="N37" s="156"/>
      <c r="O37" s="161" t="str">
        <f t="shared" si="0"/>
        <v/>
      </c>
    </row>
    <row r="38" spans="1:15" ht="12.75" customHeight="1" x14ac:dyDescent="0.25">
      <c r="A38" s="83"/>
      <c r="B38" s="88">
        <v>21</v>
      </c>
      <c r="C38" s="315"/>
      <c r="D38" s="315"/>
      <c r="E38" s="155"/>
      <c r="F38" s="155"/>
      <c r="G38" s="155"/>
      <c r="H38" s="155"/>
      <c r="I38" s="155"/>
      <c r="J38" s="156"/>
      <c r="K38" s="155"/>
      <c r="L38" s="210"/>
      <c r="M38" s="157"/>
      <c r="N38" s="156"/>
      <c r="O38" s="161" t="str">
        <f t="shared" si="0"/>
        <v/>
      </c>
    </row>
    <row r="39" spans="1:15" ht="12.75" customHeight="1" x14ac:dyDescent="0.25">
      <c r="A39" s="83"/>
      <c r="B39" s="88">
        <v>22</v>
      </c>
      <c r="C39" s="315"/>
      <c r="D39" s="315"/>
      <c r="E39" s="155"/>
      <c r="F39" s="155"/>
      <c r="G39" s="155"/>
      <c r="H39" s="155"/>
      <c r="I39" s="155"/>
      <c r="J39" s="156"/>
      <c r="K39" s="155"/>
      <c r="L39" s="210"/>
      <c r="M39" s="157"/>
      <c r="N39" s="156"/>
      <c r="O39" s="161" t="str">
        <f t="shared" si="0"/>
        <v/>
      </c>
    </row>
    <row r="40" spans="1:15" ht="12.75" customHeight="1" x14ac:dyDescent="0.25">
      <c r="A40" s="83"/>
      <c r="B40" s="88">
        <v>23</v>
      </c>
      <c r="C40" s="315"/>
      <c r="D40" s="315"/>
      <c r="E40" s="155"/>
      <c r="F40" s="155"/>
      <c r="G40" s="155"/>
      <c r="H40" s="155"/>
      <c r="I40" s="155"/>
      <c r="J40" s="156"/>
      <c r="K40" s="155"/>
      <c r="L40" s="210"/>
      <c r="M40" s="157"/>
      <c r="N40" s="156"/>
      <c r="O40" s="161" t="str">
        <f t="shared" si="0"/>
        <v/>
      </c>
    </row>
    <row r="41" spans="1:15" ht="12.75" customHeight="1" x14ac:dyDescent="0.25">
      <c r="A41" s="83"/>
      <c r="B41" s="88">
        <v>24</v>
      </c>
      <c r="C41" s="315"/>
      <c r="D41" s="315"/>
      <c r="E41" s="155"/>
      <c r="F41" s="155"/>
      <c r="G41" s="155"/>
      <c r="H41" s="155"/>
      <c r="I41" s="155"/>
      <c r="J41" s="156"/>
      <c r="K41" s="155"/>
      <c r="L41" s="210"/>
      <c r="M41" s="157"/>
      <c r="N41" s="156"/>
      <c r="O41" s="161" t="str">
        <f t="shared" si="0"/>
        <v/>
      </c>
    </row>
    <row r="42" spans="1:15" ht="12.75" customHeight="1" x14ac:dyDescent="0.25">
      <c r="A42" s="83"/>
      <c r="B42" s="88">
        <v>25</v>
      </c>
      <c r="C42" s="315"/>
      <c r="D42" s="315"/>
      <c r="E42" s="155"/>
      <c r="F42" s="155"/>
      <c r="G42" s="155"/>
      <c r="H42" s="155"/>
      <c r="I42" s="155"/>
      <c r="J42" s="156"/>
      <c r="K42" s="155"/>
      <c r="L42" s="210"/>
      <c r="M42" s="157"/>
      <c r="N42" s="156"/>
      <c r="O42" s="161" t="str">
        <f t="shared" si="0"/>
        <v/>
      </c>
    </row>
    <row r="43" spans="1:15" ht="12.75" customHeight="1" x14ac:dyDescent="0.25">
      <c r="A43" s="83"/>
      <c r="B43" s="88">
        <v>26</v>
      </c>
      <c r="C43" s="315"/>
      <c r="D43" s="315"/>
      <c r="E43" s="155"/>
      <c r="F43" s="155"/>
      <c r="G43" s="155"/>
      <c r="H43" s="155"/>
      <c r="I43" s="155"/>
      <c r="J43" s="156"/>
      <c r="K43" s="155"/>
      <c r="L43" s="210"/>
      <c r="M43" s="157"/>
      <c r="N43" s="156"/>
      <c r="O43" s="161" t="str">
        <f t="shared" si="0"/>
        <v/>
      </c>
    </row>
    <row r="44" spans="1:15" ht="12.75" customHeight="1" x14ac:dyDescent="0.25">
      <c r="A44" s="83"/>
      <c r="B44" s="88">
        <v>27</v>
      </c>
      <c r="C44" s="315"/>
      <c r="D44" s="315"/>
      <c r="E44" s="155"/>
      <c r="F44" s="155"/>
      <c r="G44" s="155"/>
      <c r="H44" s="155"/>
      <c r="I44" s="155"/>
      <c r="J44" s="156"/>
      <c r="K44" s="155"/>
      <c r="L44" s="210"/>
      <c r="M44" s="157"/>
      <c r="N44" s="156"/>
      <c r="O44" s="161" t="str">
        <f t="shared" si="0"/>
        <v/>
      </c>
    </row>
    <row r="45" spans="1:15" ht="12.75" customHeight="1" x14ac:dyDescent="0.25">
      <c r="A45" s="83"/>
      <c r="B45" s="88">
        <v>28</v>
      </c>
      <c r="C45" s="315"/>
      <c r="D45" s="315"/>
      <c r="E45" s="155"/>
      <c r="F45" s="155"/>
      <c r="G45" s="155"/>
      <c r="H45" s="155"/>
      <c r="I45" s="155"/>
      <c r="J45" s="156"/>
      <c r="K45" s="155"/>
      <c r="L45" s="210"/>
      <c r="M45" s="157"/>
      <c r="N45" s="156"/>
      <c r="O45" s="161" t="str">
        <f t="shared" si="0"/>
        <v/>
      </c>
    </row>
    <row r="46" spans="1:15" ht="12.75" customHeight="1" x14ac:dyDescent="0.25">
      <c r="A46" s="83"/>
      <c r="B46" s="88">
        <v>29</v>
      </c>
      <c r="C46" s="315"/>
      <c r="D46" s="315"/>
      <c r="E46" s="155"/>
      <c r="F46" s="155"/>
      <c r="G46" s="155"/>
      <c r="H46" s="155"/>
      <c r="I46" s="155"/>
      <c r="J46" s="156"/>
      <c r="K46" s="155"/>
      <c r="L46" s="210"/>
      <c r="M46" s="157"/>
      <c r="N46" s="156"/>
      <c r="O46" s="161" t="str">
        <f t="shared" si="0"/>
        <v/>
      </c>
    </row>
    <row r="47" spans="1:15" ht="12.75" customHeight="1" x14ac:dyDescent="0.25">
      <c r="A47" s="83"/>
      <c r="B47" s="88">
        <v>30</v>
      </c>
      <c r="C47" s="315"/>
      <c r="D47" s="315"/>
      <c r="E47" s="155"/>
      <c r="F47" s="155"/>
      <c r="G47" s="155"/>
      <c r="H47" s="155"/>
      <c r="I47" s="155"/>
      <c r="J47" s="156"/>
      <c r="K47" s="155"/>
      <c r="L47" s="210"/>
      <c r="M47" s="157"/>
      <c r="N47" s="156"/>
      <c r="O47" s="161" t="str">
        <f t="shared" si="0"/>
        <v/>
      </c>
    </row>
    <row r="48" spans="1:15" ht="12.75" customHeight="1" x14ac:dyDescent="0.25">
      <c r="A48" s="83"/>
      <c r="B48" s="88">
        <v>31</v>
      </c>
      <c r="C48" s="315"/>
      <c r="D48" s="315"/>
      <c r="E48" s="155"/>
      <c r="F48" s="155"/>
      <c r="G48" s="155"/>
      <c r="H48" s="155"/>
      <c r="I48" s="155"/>
      <c r="J48" s="156"/>
      <c r="K48" s="155"/>
      <c r="L48" s="210"/>
      <c r="M48" s="157"/>
      <c r="N48" s="156"/>
      <c r="O48" s="161" t="str">
        <f t="shared" si="0"/>
        <v/>
      </c>
    </row>
    <row r="49" spans="1:15" ht="12.75" customHeight="1" x14ac:dyDescent="0.25">
      <c r="A49" s="83"/>
      <c r="B49" s="88">
        <v>32</v>
      </c>
      <c r="C49" s="315"/>
      <c r="D49" s="315"/>
      <c r="E49" s="155"/>
      <c r="F49" s="155"/>
      <c r="G49" s="155"/>
      <c r="H49" s="155"/>
      <c r="I49" s="155"/>
      <c r="J49" s="156"/>
      <c r="K49" s="155"/>
      <c r="L49" s="210"/>
      <c r="M49" s="157"/>
      <c r="N49" s="156"/>
      <c r="O49" s="161" t="str">
        <f t="shared" si="0"/>
        <v/>
      </c>
    </row>
    <row r="50" spans="1:15" ht="12.75" customHeight="1" x14ac:dyDescent="0.25">
      <c r="A50" s="83"/>
      <c r="B50" s="88">
        <v>33</v>
      </c>
      <c r="C50" s="315"/>
      <c r="D50" s="315"/>
      <c r="E50" s="155"/>
      <c r="F50" s="155"/>
      <c r="G50" s="155"/>
      <c r="H50" s="155"/>
      <c r="I50" s="155"/>
      <c r="J50" s="156"/>
      <c r="K50" s="155"/>
      <c r="L50" s="210"/>
      <c r="M50" s="157"/>
      <c r="N50" s="156"/>
      <c r="O50" s="161" t="str">
        <f t="shared" si="0"/>
        <v/>
      </c>
    </row>
    <row r="51" spans="1:15" ht="12.75" customHeight="1" x14ac:dyDescent="0.25">
      <c r="A51" s="83"/>
      <c r="B51" s="88">
        <v>34</v>
      </c>
      <c r="C51" s="315"/>
      <c r="D51" s="315"/>
      <c r="E51" s="155"/>
      <c r="F51" s="155"/>
      <c r="G51" s="155"/>
      <c r="H51" s="155"/>
      <c r="I51" s="155"/>
      <c r="J51" s="156"/>
      <c r="K51" s="155"/>
      <c r="L51" s="210"/>
      <c r="M51" s="157"/>
      <c r="N51" s="156"/>
      <c r="O51" s="161" t="str">
        <f t="shared" si="0"/>
        <v/>
      </c>
    </row>
    <row r="52" spans="1:15" ht="12.75" customHeight="1" x14ac:dyDescent="0.25">
      <c r="A52" s="83"/>
      <c r="B52" s="88">
        <v>35</v>
      </c>
      <c r="C52" s="315"/>
      <c r="D52" s="315"/>
      <c r="E52" s="155"/>
      <c r="F52" s="155"/>
      <c r="G52" s="155"/>
      <c r="H52" s="155"/>
      <c r="I52" s="155"/>
      <c r="J52" s="156"/>
      <c r="K52" s="155"/>
      <c r="L52" s="210"/>
      <c r="M52" s="157"/>
      <c r="N52" s="156"/>
      <c r="O52" s="161" t="str">
        <f t="shared" si="0"/>
        <v/>
      </c>
    </row>
    <row r="53" spans="1:15" ht="12.75" customHeight="1" x14ac:dyDescent="0.25">
      <c r="A53" s="83"/>
      <c r="B53" s="88">
        <v>36</v>
      </c>
      <c r="C53" s="315"/>
      <c r="D53" s="315"/>
      <c r="E53" s="155"/>
      <c r="F53" s="155"/>
      <c r="G53" s="155"/>
      <c r="H53" s="155"/>
      <c r="I53" s="155"/>
      <c r="J53" s="156"/>
      <c r="K53" s="155"/>
      <c r="L53" s="210"/>
      <c r="M53" s="157"/>
      <c r="N53" s="156"/>
      <c r="O53" s="161" t="str">
        <f t="shared" si="0"/>
        <v/>
      </c>
    </row>
    <row r="54" spans="1:15" ht="12.75" customHeight="1" x14ac:dyDescent="0.25">
      <c r="A54" s="83"/>
      <c r="B54" s="88">
        <v>37</v>
      </c>
      <c r="C54" s="315"/>
      <c r="D54" s="315"/>
      <c r="E54" s="155"/>
      <c r="F54" s="155"/>
      <c r="G54" s="155"/>
      <c r="H54" s="155"/>
      <c r="I54" s="155"/>
      <c r="J54" s="156"/>
      <c r="K54" s="155"/>
      <c r="L54" s="210"/>
      <c r="M54" s="157"/>
      <c r="N54" s="156"/>
      <c r="O54" s="161" t="str">
        <f t="shared" si="0"/>
        <v/>
      </c>
    </row>
    <row r="55" spans="1:15" ht="12.75" customHeight="1" x14ac:dyDescent="0.25">
      <c r="A55" s="83"/>
      <c r="B55" s="88">
        <v>38</v>
      </c>
      <c r="C55" s="315"/>
      <c r="D55" s="315"/>
      <c r="E55" s="155"/>
      <c r="F55" s="155"/>
      <c r="G55" s="155"/>
      <c r="H55" s="155"/>
      <c r="I55" s="155"/>
      <c r="J55" s="156"/>
      <c r="K55" s="155"/>
      <c r="L55" s="210"/>
      <c r="M55" s="157"/>
      <c r="N55" s="156"/>
      <c r="O55" s="161" t="str">
        <f t="shared" si="0"/>
        <v/>
      </c>
    </row>
    <row r="56" spans="1:15" ht="12.75" customHeight="1" x14ac:dyDescent="0.25">
      <c r="A56" s="83"/>
      <c r="B56" s="88">
        <v>39</v>
      </c>
      <c r="C56" s="315"/>
      <c r="D56" s="315"/>
      <c r="E56" s="155"/>
      <c r="F56" s="155"/>
      <c r="G56" s="155"/>
      <c r="H56" s="155"/>
      <c r="I56" s="155"/>
      <c r="J56" s="156"/>
      <c r="K56" s="155"/>
      <c r="L56" s="210"/>
      <c r="M56" s="157"/>
      <c r="N56" s="156"/>
      <c r="O56" s="161" t="str">
        <f t="shared" si="0"/>
        <v/>
      </c>
    </row>
    <row r="57" spans="1:15" ht="12.75" customHeight="1" x14ac:dyDescent="0.25">
      <c r="A57" s="83"/>
      <c r="B57" s="88">
        <v>40</v>
      </c>
      <c r="C57" s="315"/>
      <c r="D57" s="315"/>
      <c r="E57" s="155"/>
      <c r="F57" s="155"/>
      <c r="G57" s="155"/>
      <c r="H57" s="155"/>
      <c r="I57" s="155"/>
      <c r="J57" s="156"/>
      <c r="K57" s="155"/>
      <c r="L57" s="210"/>
      <c r="M57" s="157"/>
      <c r="N57" s="156"/>
      <c r="O57" s="161" t="str">
        <f t="shared" si="0"/>
        <v/>
      </c>
    </row>
    <row r="58" spans="1:15" ht="12.75" customHeight="1" x14ac:dyDescent="0.25">
      <c r="B58" s="88">
        <v>41</v>
      </c>
      <c r="C58" s="315"/>
      <c r="D58" s="315"/>
      <c r="E58" s="223"/>
      <c r="F58" s="223"/>
      <c r="G58" s="223"/>
      <c r="H58" s="223"/>
      <c r="I58" s="223"/>
      <c r="J58" s="156"/>
      <c r="K58" s="223"/>
      <c r="L58" s="210"/>
      <c r="M58" s="157"/>
      <c r="N58" s="156"/>
      <c r="O58" s="161" t="str">
        <f t="shared" ref="O58:O107" si="1">IF(N58="Yes",L58,"")</f>
        <v/>
      </c>
    </row>
    <row r="59" spans="1:15" ht="12.75" customHeight="1" x14ac:dyDescent="0.25">
      <c r="B59" s="88">
        <v>42</v>
      </c>
      <c r="C59" s="315"/>
      <c r="D59" s="315"/>
      <c r="E59" s="223"/>
      <c r="F59" s="223"/>
      <c r="G59" s="223"/>
      <c r="H59" s="223"/>
      <c r="I59" s="223"/>
      <c r="J59" s="156"/>
      <c r="K59" s="223"/>
      <c r="L59" s="210"/>
      <c r="M59" s="157"/>
      <c r="N59" s="156"/>
      <c r="O59" s="161" t="str">
        <f t="shared" si="1"/>
        <v/>
      </c>
    </row>
    <row r="60" spans="1:15" ht="12.75" customHeight="1" x14ac:dyDescent="0.25">
      <c r="B60" s="88">
        <v>43</v>
      </c>
      <c r="C60" s="315"/>
      <c r="D60" s="315"/>
      <c r="E60" s="223"/>
      <c r="F60" s="223"/>
      <c r="G60" s="223"/>
      <c r="H60" s="223"/>
      <c r="I60" s="223"/>
      <c r="J60" s="156"/>
      <c r="K60" s="223"/>
      <c r="L60" s="210"/>
      <c r="M60" s="157"/>
      <c r="N60" s="156"/>
      <c r="O60" s="161" t="str">
        <f t="shared" si="1"/>
        <v/>
      </c>
    </row>
    <row r="61" spans="1:15" ht="12.75" customHeight="1" x14ac:dyDescent="0.25">
      <c r="B61" s="88">
        <v>44</v>
      </c>
      <c r="C61" s="315"/>
      <c r="D61" s="315"/>
      <c r="E61" s="223"/>
      <c r="F61" s="223"/>
      <c r="G61" s="223"/>
      <c r="H61" s="223"/>
      <c r="I61" s="223"/>
      <c r="J61" s="156"/>
      <c r="K61" s="223"/>
      <c r="L61" s="210"/>
      <c r="M61" s="157"/>
      <c r="N61" s="156"/>
      <c r="O61" s="161" t="str">
        <f t="shared" si="1"/>
        <v/>
      </c>
    </row>
    <row r="62" spans="1:15" ht="12.75" customHeight="1" x14ac:dyDescent="0.25">
      <c r="B62" s="88">
        <v>45</v>
      </c>
      <c r="C62" s="315"/>
      <c r="D62" s="315"/>
      <c r="E62" s="223"/>
      <c r="F62" s="223"/>
      <c r="G62" s="223"/>
      <c r="H62" s="223"/>
      <c r="I62" s="223"/>
      <c r="J62" s="156"/>
      <c r="K62" s="223"/>
      <c r="L62" s="210"/>
      <c r="M62" s="157"/>
      <c r="N62" s="156"/>
      <c r="O62" s="161" t="str">
        <f t="shared" si="1"/>
        <v/>
      </c>
    </row>
    <row r="63" spans="1:15" ht="12.75" customHeight="1" x14ac:dyDescent="0.25">
      <c r="B63" s="88">
        <v>46</v>
      </c>
      <c r="C63" s="315"/>
      <c r="D63" s="315"/>
      <c r="E63" s="223"/>
      <c r="F63" s="223"/>
      <c r="G63" s="223"/>
      <c r="H63" s="223"/>
      <c r="I63" s="223"/>
      <c r="J63" s="156"/>
      <c r="K63" s="223"/>
      <c r="L63" s="210"/>
      <c r="M63" s="157"/>
      <c r="N63" s="156"/>
      <c r="O63" s="161" t="str">
        <f t="shared" si="1"/>
        <v/>
      </c>
    </row>
    <row r="64" spans="1:15" ht="12.75" customHeight="1" x14ac:dyDescent="0.25">
      <c r="B64" s="88">
        <v>47</v>
      </c>
      <c r="C64" s="315"/>
      <c r="D64" s="315"/>
      <c r="E64" s="223"/>
      <c r="F64" s="223"/>
      <c r="G64" s="223"/>
      <c r="H64" s="223"/>
      <c r="I64" s="223"/>
      <c r="J64" s="156"/>
      <c r="K64" s="223"/>
      <c r="L64" s="210"/>
      <c r="M64" s="157"/>
      <c r="N64" s="156"/>
      <c r="O64" s="161" t="str">
        <f t="shared" si="1"/>
        <v/>
      </c>
    </row>
    <row r="65" spans="2:15" ht="12.75" customHeight="1" x14ac:dyDescent="0.25">
      <c r="B65" s="88">
        <v>48</v>
      </c>
      <c r="C65" s="315"/>
      <c r="D65" s="315"/>
      <c r="E65" s="223"/>
      <c r="F65" s="223"/>
      <c r="G65" s="223"/>
      <c r="H65" s="223"/>
      <c r="I65" s="223"/>
      <c r="J65" s="156"/>
      <c r="K65" s="223"/>
      <c r="L65" s="210"/>
      <c r="M65" s="157"/>
      <c r="N65" s="156"/>
      <c r="O65" s="161" t="str">
        <f t="shared" si="1"/>
        <v/>
      </c>
    </row>
    <row r="66" spans="2:15" ht="12.75" customHeight="1" x14ac:dyDescent="0.25">
      <c r="B66" s="88">
        <v>49</v>
      </c>
      <c r="C66" s="315"/>
      <c r="D66" s="315"/>
      <c r="E66" s="223"/>
      <c r="F66" s="223"/>
      <c r="G66" s="223"/>
      <c r="H66" s="223"/>
      <c r="I66" s="223"/>
      <c r="J66" s="156"/>
      <c r="K66" s="223"/>
      <c r="L66" s="210"/>
      <c r="M66" s="157"/>
      <c r="N66" s="156"/>
      <c r="O66" s="161" t="str">
        <f t="shared" si="1"/>
        <v/>
      </c>
    </row>
    <row r="67" spans="2:15" ht="12.75" customHeight="1" x14ac:dyDescent="0.25">
      <c r="B67" s="88">
        <v>50</v>
      </c>
      <c r="C67" s="315"/>
      <c r="D67" s="315"/>
      <c r="E67" s="223"/>
      <c r="F67" s="223"/>
      <c r="G67" s="223"/>
      <c r="H67" s="223"/>
      <c r="I67" s="223"/>
      <c r="J67" s="156"/>
      <c r="K67" s="223"/>
      <c r="L67" s="210"/>
      <c r="M67" s="157"/>
      <c r="N67" s="156"/>
      <c r="O67" s="161" t="str">
        <f t="shared" si="1"/>
        <v/>
      </c>
    </row>
    <row r="68" spans="2:15" ht="12.75" customHeight="1" x14ac:dyDescent="0.25">
      <c r="B68" s="88">
        <v>51</v>
      </c>
      <c r="C68" s="315"/>
      <c r="D68" s="315"/>
      <c r="E68" s="223"/>
      <c r="F68" s="223"/>
      <c r="G68" s="223"/>
      <c r="H68" s="223"/>
      <c r="I68" s="223"/>
      <c r="J68" s="156"/>
      <c r="K68" s="223"/>
      <c r="L68" s="210"/>
      <c r="M68" s="157"/>
      <c r="N68" s="156"/>
      <c r="O68" s="161" t="str">
        <f t="shared" si="1"/>
        <v/>
      </c>
    </row>
    <row r="69" spans="2:15" ht="12.75" customHeight="1" x14ac:dyDescent="0.25">
      <c r="B69" s="88">
        <v>52</v>
      </c>
      <c r="C69" s="315"/>
      <c r="D69" s="315"/>
      <c r="E69" s="223"/>
      <c r="F69" s="223"/>
      <c r="G69" s="223"/>
      <c r="H69" s="223"/>
      <c r="I69" s="223"/>
      <c r="J69" s="156"/>
      <c r="K69" s="223"/>
      <c r="L69" s="210"/>
      <c r="M69" s="157"/>
      <c r="N69" s="156"/>
      <c r="O69" s="161" t="str">
        <f t="shared" si="1"/>
        <v/>
      </c>
    </row>
    <row r="70" spans="2:15" ht="12.75" customHeight="1" x14ac:dyDescent="0.25">
      <c r="B70" s="88">
        <v>53</v>
      </c>
      <c r="C70" s="315"/>
      <c r="D70" s="315"/>
      <c r="E70" s="223"/>
      <c r="F70" s="223"/>
      <c r="G70" s="223"/>
      <c r="H70" s="223"/>
      <c r="I70" s="223"/>
      <c r="J70" s="156"/>
      <c r="K70" s="223"/>
      <c r="L70" s="210"/>
      <c r="M70" s="157"/>
      <c r="N70" s="156"/>
      <c r="O70" s="161" t="str">
        <f t="shared" si="1"/>
        <v/>
      </c>
    </row>
    <row r="71" spans="2:15" ht="12.75" customHeight="1" x14ac:dyDescent="0.25">
      <c r="B71" s="88">
        <v>54</v>
      </c>
      <c r="C71" s="315"/>
      <c r="D71" s="315"/>
      <c r="E71" s="223"/>
      <c r="F71" s="223"/>
      <c r="G71" s="223"/>
      <c r="H71" s="223"/>
      <c r="I71" s="223"/>
      <c r="J71" s="156"/>
      <c r="K71" s="223"/>
      <c r="L71" s="210"/>
      <c r="M71" s="157"/>
      <c r="N71" s="156"/>
      <c r="O71" s="161" t="str">
        <f t="shared" si="1"/>
        <v/>
      </c>
    </row>
    <row r="72" spans="2:15" ht="12.75" customHeight="1" x14ac:dyDescent="0.25">
      <c r="B72" s="88">
        <v>55</v>
      </c>
      <c r="C72" s="315"/>
      <c r="D72" s="315"/>
      <c r="E72" s="223"/>
      <c r="F72" s="223"/>
      <c r="G72" s="223"/>
      <c r="H72" s="223"/>
      <c r="I72" s="223"/>
      <c r="J72" s="156"/>
      <c r="K72" s="223"/>
      <c r="L72" s="210"/>
      <c r="M72" s="157"/>
      <c r="N72" s="156"/>
      <c r="O72" s="161" t="str">
        <f t="shared" si="1"/>
        <v/>
      </c>
    </row>
    <row r="73" spans="2:15" ht="12.75" customHeight="1" x14ac:dyDescent="0.25">
      <c r="B73" s="88">
        <v>56</v>
      </c>
      <c r="C73" s="315"/>
      <c r="D73" s="315"/>
      <c r="E73" s="223"/>
      <c r="F73" s="223"/>
      <c r="G73" s="223"/>
      <c r="H73" s="223"/>
      <c r="I73" s="223"/>
      <c r="J73" s="156"/>
      <c r="K73" s="223"/>
      <c r="L73" s="210"/>
      <c r="M73" s="157"/>
      <c r="N73" s="156"/>
      <c r="O73" s="161" t="str">
        <f t="shared" si="1"/>
        <v/>
      </c>
    </row>
    <row r="74" spans="2:15" ht="12.75" customHeight="1" x14ac:dyDescent="0.25">
      <c r="B74" s="88">
        <v>57</v>
      </c>
      <c r="C74" s="315"/>
      <c r="D74" s="315"/>
      <c r="E74" s="223"/>
      <c r="F74" s="223"/>
      <c r="G74" s="223"/>
      <c r="H74" s="223"/>
      <c r="I74" s="223"/>
      <c r="J74" s="156"/>
      <c r="K74" s="223"/>
      <c r="L74" s="210"/>
      <c r="M74" s="157"/>
      <c r="N74" s="156"/>
      <c r="O74" s="161" t="str">
        <f t="shared" si="1"/>
        <v/>
      </c>
    </row>
    <row r="75" spans="2:15" ht="12.75" customHeight="1" x14ac:dyDescent="0.25">
      <c r="B75" s="88">
        <v>58</v>
      </c>
      <c r="C75" s="315"/>
      <c r="D75" s="315"/>
      <c r="E75" s="223"/>
      <c r="F75" s="223"/>
      <c r="G75" s="223"/>
      <c r="H75" s="223"/>
      <c r="I75" s="223"/>
      <c r="J75" s="156"/>
      <c r="K75" s="223"/>
      <c r="L75" s="210"/>
      <c r="M75" s="157"/>
      <c r="N75" s="156"/>
      <c r="O75" s="161" t="str">
        <f t="shared" si="1"/>
        <v/>
      </c>
    </row>
    <row r="76" spans="2:15" ht="12.75" customHeight="1" x14ac:dyDescent="0.25">
      <c r="B76" s="88">
        <v>59</v>
      </c>
      <c r="C76" s="315"/>
      <c r="D76" s="315"/>
      <c r="E76" s="223"/>
      <c r="F76" s="223"/>
      <c r="G76" s="223"/>
      <c r="H76" s="223"/>
      <c r="I76" s="223"/>
      <c r="J76" s="156"/>
      <c r="K76" s="223"/>
      <c r="L76" s="210"/>
      <c r="M76" s="157"/>
      <c r="N76" s="156"/>
      <c r="O76" s="161" t="str">
        <f t="shared" si="1"/>
        <v/>
      </c>
    </row>
    <row r="77" spans="2:15" ht="12.75" customHeight="1" x14ac:dyDescent="0.25">
      <c r="B77" s="88">
        <v>60</v>
      </c>
      <c r="C77" s="315"/>
      <c r="D77" s="315"/>
      <c r="E77" s="223"/>
      <c r="F77" s="223"/>
      <c r="G77" s="223"/>
      <c r="H77" s="223"/>
      <c r="I77" s="223"/>
      <c r="J77" s="156"/>
      <c r="K77" s="223"/>
      <c r="L77" s="210"/>
      <c r="M77" s="157"/>
      <c r="N77" s="156"/>
      <c r="O77" s="161" t="str">
        <f t="shared" si="1"/>
        <v/>
      </c>
    </row>
    <row r="78" spans="2:15" ht="12.75" customHeight="1" x14ac:dyDescent="0.25">
      <c r="B78" s="88">
        <v>61</v>
      </c>
      <c r="C78" s="315"/>
      <c r="D78" s="315"/>
      <c r="E78" s="223"/>
      <c r="F78" s="223"/>
      <c r="G78" s="223"/>
      <c r="H78" s="223"/>
      <c r="I78" s="223"/>
      <c r="J78" s="156"/>
      <c r="K78" s="223"/>
      <c r="L78" s="210"/>
      <c r="M78" s="157"/>
      <c r="N78" s="156"/>
      <c r="O78" s="161" t="str">
        <f t="shared" si="1"/>
        <v/>
      </c>
    </row>
    <row r="79" spans="2:15" ht="12.75" customHeight="1" x14ac:dyDescent="0.25">
      <c r="B79" s="88">
        <v>62</v>
      </c>
      <c r="C79" s="315"/>
      <c r="D79" s="315"/>
      <c r="E79" s="223"/>
      <c r="F79" s="223"/>
      <c r="G79" s="223"/>
      <c r="H79" s="223"/>
      <c r="I79" s="223"/>
      <c r="J79" s="156"/>
      <c r="K79" s="223"/>
      <c r="L79" s="210"/>
      <c r="M79" s="157"/>
      <c r="N79" s="156"/>
      <c r="O79" s="161" t="str">
        <f t="shared" si="1"/>
        <v/>
      </c>
    </row>
    <row r="80" spans="2:15" ht="12.75" customHeight="1" x14ac:dyDescent="0.25">
      <c r="B80" s="88">
        <v>63</v>
      </c>
      <c r="C80" s="315"/>
      <c r="D80" s="315"/>
      <c r="E80" s="223"/>
      <c r="F80" s="223"/>
      <c r="G80" s="223"/>
      <c r="H80" s="223"/>
      <c r="I80" s="223"/>
      <c r="J80" s="156"/>
      <c r="K80" s="223"/>
      <c r="L80" s="210"/>
      <c r="M80" s="157"/>
      <c r="N80" s="156"/>
      <c r="O80" s="161" t="str">
        <f t="shared" si="1"/>
        <v/>
      </c>
    </row>
    <row r="81" spans="2:15" ht="12.75" customHeight="1" x14ac:dyDescent="0.25">
      <c r="B81" s="88">
        <v>64</v>
      </c>
      <c r="C81" s="315"/>
      <c r="D81" s="315"/>
      <c r="E81" s="223"/>
      <c r="F81" s="223"/>
      <c r="G81" s="223"/>
      <c r="H81" s="223"/>
      <c r="I81" s="223"/>
      <c r="J81" s="156"/>
      <c r="K81" s="223"/>
      <c r="L81" s="210"/>
      <c r="M81" s="157"/>
      <c r="N81" s="156"/>
      <c r="O81" s="161" t="str">
        <f t="shared" si="1"/>
        <v/>
      </c>
    </row>
    <row r="82" spans="2:15" ht="12.75" customHeight="1" x14ac:dyDescent="0.25">
      <c r="B82" s="88">
        <v>65</v>
      </c>
      <c r="C82" s="315"/>
      <c r="D82" s="315"/>
      <c r="E82" s="223"/>
      <c r="F82" s="223"/>
      <c r="G82" s="223"/>
      <c r="H82" s="223"/>
      <c r="I82" s="223"/>
      <c r="J82" s="156"/>
      <c r="K82" s="223"/>
      <c r="L82" s="210"/>
      <c r="M82" s="157"/>
      <c r="N82" s="156"/>
      <c r="O82" s="161" t="str">
        <f t="shared" si="1"/>
        <v/>
      </c>
    </row>
    <row r="83" spans="2:15" ht="12.75" customHeight="1" x14ac:dyDescent="0.25">
      <c r="B83" s="88">
        <v>66</v>
      </c>
      <c r="C83" s="315"/>
      <c r="D83" s="315"/>
      <c r="E83" s="223"/>
      <c r="F83" s="223"/>
      <c r="G83" s="223"/>
      <c r="H83" s="223"/>
      <c r="I83" s="223"/>
      <c r="J83" s="156"/>
      <c r="K83" s="223"/>
      <c r="L83" s="210"/>
      <c r="M83" s="157"/>
      <c r="N83" s="156"/>
      <c r="O83" s="161" t="str">
        <f t="shared" si="1"/>
        <v/>
      </c>
    </row>
    <row r="84" spans="2:15" ht="12.75" customHeight="1" x14ac:dyDescent="0.25">
      <c r="B84" s="88">
        <v>67</v>
      </c>
      <c r="C84" s="315"/>
      <c r="D84" s="315"/>
      <c r="E84" s="223"/>
      <c r="F84" s="223"/>
      <c r="G84" s="223"/>
      <c r="H84" s="223"/>
      <c r="I84" s="223"/>
      <c r="J84" s="156"/>
      <c r="K84" s="223"/>
      <c r="L84" s="210"/>
      <c r="M84" s="157"/>
      <c r="N84" s="156"/>
      <c r="O84" s="161" t="str">
        <f t="shared" si="1"/>
        <v/>
      </c>
    </row>
    <row r="85" spans="2:15" ht="12.75" customHeight="1" x14ac:dyDescent="0.25">
      <c r="B85" s="88">
        <v>68</v>
      </c>
      <c r="C85" s="315"/>
      <c r="D85" s="315"/>
      <c r="E85" s="223"/>
      <c r="F85" s="223"/>
      <c r="G85" s="223"/>
      <c r="H85" s="223"/>
      <c r="I85" s="223"/>
      <c r="J85" s="156"/>
      <c r="K85" s="223"/>
      <c r="L85" s="210"/>
      <c r="M85" s="157"/>
      <c r="N85" s="156"/>
      <c r="O85" s="161" t="str">
        <f t="shared" si="1"/>
        <v/>
      </c>
    </row>
    <row r="86" spans="2:15" ht="12.75" customHeight="1" x14ac:dyDescent="0.25">
      <c r="B86" s="88">
        <v>69</v>
      </c>
      <c r="C86" s="315"/>
      <c r="D86" s="315"/>
      <c r="E86" s="223"/>
      <c r="F86" s="223"/>
      <c r="G86" s="223"/>
      <c r="H86" s="223"/>
      <c r="I86" s="223"/>
      <c r="J86" s="156"/>
      <c r="K86" s="223"/>
      <c r="L86" s="210"/>
      <c r="M86" s="157"/>
      <c r="N86" s="156"/>
      <c r="O86" s="161" t="str">
        <f t="shared" si="1"/>
        <v/>
      </c>
    </row>
    <row r="87" spans="2:15" ht="12.75" customHeight="1" x14ac:dyDescent="0.25">
      <c r="B87" s="88">
        <v>70</v>
      </c>
      <c r="C87" s="315"/>
      <c r="D87" s="315"/>
      <c r="E87" s="223"/>
      <c r="F87" s="223"/>
      <c r="G87" s="223"/>
      <c r="H87" s="223"/>
      <c r="I87" s="223"/>
      <c r="J87" s="156"/>
      <c r="K87" s="223"/>
      <c r="L87" s="210"/>
      <c r="M87" s="157"/>
      <c r="N87" s="156"/>
      <c r="O87" s="161" t="str">
        <f t="shared" si="1"/>
        <v/>
      </c>
    </row>
    <row r="88" spans="2:15" ht="12.75" customHeight="1" x14ac:dyDescent="0.25">
      <c r="B88" s="88">
        <v>71</v>
      </c>
      <c r="C88" s="315"/>
      <c r="D88" s="315"/>
      <c r="E88" s="223"/>
      <c r="F88" s="223"/>
      <c r="G88" s="223"/>
      <c r="H88" s="223"/>
      <c r="I88" s="223"/>
      <c r="J88" s="156"/>
      <c r="K88" s="223"/>
      <c r="L88" s="210"/>
      <c r="M88" s="157"/>
      <c r="N88" s="156"/>
      <c r="O88" s="161" t="str">
        <f t="shared" si="1"/>
        <v/>
      </c>
    </row>
    <row r="89" spans="2:15" ht="12.75" customHeight="1" x14ac:dyDescent="0.25">
      <c r="B89" s="88">
        <v>72</v>
      </c>
      <c r="C89" s="315"/>
      <c r="D89" s="315"/>
      <c r="E89" s="223"/>
      <c r="F89" s="223"/>
      <c r="G89" s="223"/>
      <c r="H89" s="223"/>
      <c r="I89" s="223"/>
      <c r="J89" s="156"/>
      <c r="K89" s="223"/>
      <c r="L89" s="210"/>
      <c r="M89" s="157"/>
      <c r="N89" s="156"/>
      <c r="O89" s="161" t="str">
        <f t="shared" si="1"/>
        <v/>
      </c>
    </row>
    <row r="90" spans="2:15" ht="12.75" customHeight="1" x14ac:dyDescent="0.25">
      <c r="B90" s="88">
        <v>73</v>
      </c>
      <c r="C90" s="315"/>
      <c r="D90" s="315"/>
      <c r="E90" s="223"/>
      <c r="F90" s="223"/>
      <c r="G90" s="223"/>
      <c r="H90" s="223"/>
      <c r="I90" s="223"/>
      <c r="J90" s="156"/>
      <c r="K90" s="223"/>
      <c r="L90" s="210"/>
      <c r="M90" s="157"/>
      <c r="N90" s="156"/>
      <c r="O90" s="161" t="str">
        <f t="shared" si="1"/>
        <v/>
      </c>
    </row>
    <row r="91" spans="2:15" ht="12.75" customHeight="1" x14ac:dyDescent="0.25">
      <c r="B91" s="88">
        <v>74</v>
      </c>
      <c r="C91" s="315"/>
      <c r="D91" s="315"/>
      <c r="E91" s="223"/>
      <c r="F91" s="223"/>
      <c r="G91" s="223"/>
      <c r="H91" s="223"/>
      <c r="I91" s="223"/>
      <c r="J91" s="156"/>
      <c r="K91" s="223"/>
      <c r="L91" s="210"/>
      <c r="M91" s="157"/>
      <c r="N91" s="156"/>
      <c r="O91" s="161" t="str">
        <f t="shared" si="1"/>
        <v/>
      </c>
    </row>
    <row r="92" spans="2:15" ht="12.75" customHeight="1" x14ac:dyDescent="0.25">
      <c r="B92" s="88">
        <v>75</v>
      </c>
      <c r="C92" s="315"/>
      <c r="D92" s="315"/>
      <c r="E92" s="223"/>
      <c r="F92" s="223"/>
      <c r="G92" s="223"/>
      <c r="H92" s="223"/>
      <c r="I92" s="223"/>
      <c r="J92" s="156"/>
      <c r="K92" s="223"/>
      <c r="L92" s="210"/>
      <c r="M92" s="157"/>
      <c r="N92" s="156"/>
      <c r="O92" s="161" t="str">
        <f t="shared" si="1"/>
        <v/>
      </c>
    </row>
    <row r="93" spans="2:15" ht="12.75" customHeight="1" x14ac:dyDescent="0.25">
      <c r="B93" s="88">
        <v>76</v>
      </c>
      <c r="C93" s="315"/>
      <c r="D93" s="315"/>
      <c r="E93" s="223"/>
      <c r="F93" s="223"/>
      <c r="G93" s="223"/>
      <c r="H93" s="223"/>
      <c r="I93" s="223"/>
      <c r="J93" s="156"/>
      <c r="K93" s="223"/>
      <c r="L93" s="210"/>
      <c r="M93" s="157"/>
      <c r="N93" s="156"/>
      <c r="O93" s="161" t="str">
        <f t="shared" si="1"/>
        <v/>
      </c>
    </row>
    <row r="94" spans="2:15" ht="12.75" customHeight="1" x14ac:dyDescent="0.25">
      <c r="B94" s="88">
        <v>77</v>
      </c>
      <c r="C94" s="315"/>
      <c r="D94" s="315"/>
      <c r="E94" s="223"/>
      <c r="F94" s="223"/>
      <c r="G94" s="223"/>
      <c r="H94" s="223"/>
      <c r="I94" s="223"/>
      <c r="J94" s="156"/>
      <c r="K94" s="223"/>
      <c r="L94" s="210"/>
      <c r="M94" s="157"/>
      <c r="N94" s="156"/>
      <c r="O94" s="161" t="str">
        <f t="shared" si="1"/>
        <v/>
      </c>
    </row>
    <row r="95" spans="2:15" ht="12.75" customHeight="1" x14ac:dyDescent="0.25">
      <c r="B95" s="88">
        <v>78</v>
      </c>
      <c r="C95" s="315"/>
      <c r="D95" s="315"/>
      <c r="E95" s="223"/>
      <c r="F95" s="223"/>
      <c r="G95" s="223"/>
      <c r="H95" s="223"/>
      <c r="I95" s="223"/>
      <c r="J95" s="156"/>
      <c r="K95" s="223"/>
      <c r="L95" s="210"/>
      <c r="M95" s="157"/>
      <c r="N95" s="156"/>
      <c r="O95" s="161" t="str">
        <f t="shared" si="1"/>
        <v/>
      </c>
    </row>
    <row r="96" spans="2:15" ht="12.75" customHeight="1" x14ac:dyDescent="0.25">
      <c r="B96" s="88">
        <v>79</v>
      </c>
      <c r="C96" s="315"/>
      <c r="D96" s="315"/>
      <c r="E96" s="223"/>
      <c r="F96" s="223"/>
      <c r="G96" s="223"/>
      <c r="H96" s="223"/>
      <c r="I96" s="223"/>
      <c r="J96" s="156"/>
      <c r="K96" s="223"/>
      <c r="L96" s="210"/>
      <c r="M96" s="157"/>
      <c r="N96" s="156"/>
      <c r="O96" s="161" t="str">
        <f t="shared" si="1"/>
        <v/>
      </c>
    </row>
    <row r="97" spans="2:15" ht="12.75" customHeight="1" x14ac:dyDescent="0.25">
      <c r="B97" s="88">
        <v>80</v>
      </c>
      <c r="C97" s="315"/>
      <c r="D97" s="315"/>
      <c r="E97" s="223"/>
      <c r="F97" s="223"/>
      <c r="G97" s="223"/>
      <c r="H97" s="223"/>
      <c r="I97" s="223"/>
      <c r="J97" s="156"/>
      <c r="K97" s="223"/>
      <c r="L97" s="210"/>
      <c r="M97" s="157"/>
      <c r="N97" s="156"/>
      <c r="O97" s="161" t="str">
        <f t="shared" si="1"/>
        <v/>
      </c>
    </row>
    <row r="98" spans="2:15" ht="12.75" customHeight="1" x14ac:dyDescent="0.25">
      <c r="B98" s="88">
        <v>81</v>
      </c>
      <c r="C98" s="315"/>
      <c r="D98" s="315"/>
      <c r="E98" s="223"/>
      <c r="F98" s="223"/>
      <c r="G98" s="223"/>
      <c r="H98" s="223"/>
      <c r="I98" s="223"/>
      <c r="J98" s="156"/>
      <c r="K98" s="223"/>
      <c r="L98" s="210"/>
      <c r="M98" s="157"/>
      <c r="N98" s="156"/>
      <c r="O98" s="161" t="str">
        <f t="shared" si="1"/>
        <v/>
      </c>
    </row>
    <row r="99" spans="2:15" ht="12.75" customHeight="1" x14ac:dyDescent="0.25">
      <c r="B99" s="88">
        <v>82</v>
      </c>
      <c r="C99" s="315"/>
      <c r="D99" s="315"/>
      <c r="E99" s="223"/>
      <c r="F99" s="223"/>
      <c r="G99" s="223"/>
      <c r="H99" s="223"/>
      <c r="I99" s="223"/>
      <c r="J99" s="156"/>
      <c r="K99" s="223"/>
      <c r="L99" s="210"/>
      <c r="M99" s="157"/>
      <c r="N99" s="156"/>
      <c r="O99" s="161" t="str">
        <f t="shared" si="1"/>
        <v/>
      </c>
    </row>
    <row r="100" spans="2:15" ht="12.75" customHeight="1" x14ac:dyDescent="0.25">
      <c r="B100" s="88">
        <v>83</v>
      </c>
      <c r="C100" s="315"/>
      <c r="D100" s="315"/>
      <c r="E100" s="223"/>
      <c r="F100" s="223"/>
      <c r="G100" s="223"/>
      <c r="H100" s="223"/>
      <c r="I100" s="223"/>
      <c r="J100" s="156"/>
      <c r="K100" s="223"/>
      <c r="L100" s="210"/>
      <c r="M100" s="157"/>
      <c r="N100" s="156"/>
      <c r="O100" s="161" t="str">
        <f t="shared" si="1"/>
        <v/>
      </c>
    </row>
    <row r="101" spans="2:15" ht="12.75" customHeight="1" x14ac:dyDescent="0.25">
      <c r="B101" s="88">
        <v>84</v>
      </c>
      <c r="C101" s="315"/>
      <c r="D101" s="315"/>
      <c r="E101" s="223"/>
      <c r="F101" s="223"/>
      <c r="G101" s="223"/>
      <c r="H101" s="223"/>
      <c r="I101" s="223"/>
      <c r="J101" s="156"/>
      <c r="K101" s="223"/>
      <c r="L101" s="210"/>
      <c r="M101" s="157"/>
      <c r="N101" s="156"/>
      <c r="O101" s="161" t="str">
        <f t="shared" si="1"/>
        <v/>
      </c>
    </row>
    <row r="102" spans="2:15" ht="12.75" customHeight="1" x14ac:dyDescent="0.25">
      <c r="B102" s="88">
        <v>85</v>
      </c>
      <c r="C102" s="315"/>
      <c r="D102" s="315"/>
      <c r="E102" s="223"/>
      <c r="F102" s="223"/>
      <c r="G102" s="223"/>
      <c r="H102" s="223"/>
      <c r="I102" s="223"/>
      <c r="J102" s="156"/>
      <c r="K102" s="223"/>
      <c r="L102" s="210"/>
      <c r="M102" s="157"/>
      <c r="N102" s="156"/>
      <c r="O102" s="161" t="str">
        <f t="shared" si="1"/>
        <v/>
      </c>
    </row>
    <row r="103" spans="2:15" ht="12.75" customHeight="1" x14ac:dyDescent="0.25">
      <c r="B103" s="88">
        <v>86</v>
      </c>
      <c r="C103" s="315"/>
      <c r="D103" s="315"/>
      <c r="E103" s="223"/>
      <c r="F103" s="223"/>
      <c r="G103" s="223"/>
      <c r="H103" s="223"/>
      <c r="I103" s="223"/>
      <c r="J103" s="156"/>
      <c r="K103" s="223"/>
      <c r="L103" s="210"/>
      <c r="M103" s="157"/>
      <c r="N103" s="156"/>
      <c r="O103" s="161" t="str">
        <f t="shared" si="1"/>
        <v/>
      </c>
    </row>
    <row r="104" spans="2:15" ht="12.75" customHeight="1" x14ac:dyDescent="0.25">
      <c r="B104" s="88">
        <v>87</v>
      </c>
      <c r="C104" s="315"/>
      <c r="D104" s="315"/>
      <c r="E104" s="223"/>
      <c r="F104" s="223"/>
      <c r="G104" s="223"/>
      <c r="H104" s="223"/>
      <c r="I104" s="223"/>
      <c r="J104" s="156"/>
      <c r="K104" s="223"/>
      <c r="L104" s="210"/>
      <c r="M104" s="157"/>
      <c r="N104" s="156"/>
      <c r="O104" s="161" t="str">
        <f t="shared" si="1"/>
        <v/>
      </c>
    </row>
    <row r="105" spans="2:15" ht="12.75" customHeight="1" x14ac:dyDescent="0.25">
      <c r="B105" s="88">
        <v>88</v>
      </c>
      <c r="C105" s="315"/>
      <c r="D105" s="315"/>
      <c r="E105" s="223"/>
      <c r="F105" s="223"/>
      <c r="G105" s="223"/>
      <c r="H105" s="223"/>
      <c r="I105" s="223"/>
      <c r="J105" s="156"/>
      <c r="K105" s="223"/>
      <c r="L105" s="210"/>
      <c r="M105" s="157"/>
      <c r="N105" s="156"/>
      <c r="O105" s="161" t="str">
        <f t="shared" si="1"/>
        <v/>
      </c>
    </row>
    <row r="106" spans="2:15" ht="12.75" customHeight="1" x14ac:dyDescent="0.25">
      <c r="B106" s="88">
        <v>89</v>
      </c>
      <c r="C106" s="315"/>
      <c r="D106" s="315"/>
      <c r="E106" s="223"/>
      <c r="F106" s="223"/>
      <c r="G106" s="223"/>
      <c r="H106" s="223"/>
      <c r="I106" s="223"/>
      <c r="J106" s="156"/>
      <c r="K106" s="223"/>
      <c r="L106" s="210"/>
      <c r="M106" s="157"/>
      <c r="N106" s="156"/>
      <c r="O106" s="161" t="str">
        <f t="shared" si="1"/>
        <v/>
      </c>
    </row>
    <row r="107" spans="2:15" ht="12.75" customHeight="1" x14ac:dyDescent="0.25">
      <c r="B107" s="88">
        <v>90</v>
      </c>
      <c r="C107" s="315"/>
      <c r="D107" s="315"/>
      <c r="E107" s="223"/>
      <c r="F107" s="223"/>
      <c r="G107" s="223"/>
      <c r="H107" s="223"/>
      <c r="I107" s="223"/>
      <c r="J107" s="156"/>
      <c r="K107" s="223"/>
      <c r="L107" s="210"/>
      <c r="M107" s="157"/>
      <c r="N107" s="156"/>
      <c r="O107" s="161" t="str">
        <f t="shared" si="1"/>
        <v/>
      </c>
    </row>
    <row r="108" spans="2:15" ht="12.75" customHeight="1" x14ac:dyDescent="0.25">
      <c r="B108" s="88">
        <v>91</v>
      </c>
      <c r="C108" s="315"/>
      <c r="D108" s="315"/>
      <c r="E108" s="223"/>
      <c r="F108" s="223"/>
      <c r="G108" s="223"/>
      <c r="H108" s="223"/>
      <c r="I108" s="223"/>
      <c r="J108" s="156"/>
      <c r="K108" s="223"/>
      <c r="L108" s="210"/>
      <c r="M108" s="157"/>
      <c r="N108" s="156"/>
      <c r="O108" s="161" t="str">
        <f t="shared" ref="O108:O137" si="2">IF(N108="Yes",L108,"")</f>
        <v/>
      </c>
    </row>
    <row r="109" spans="2:15" ht="12.75" customHeight="1" x14ac:dyDescent="0.25">
      <c r="B109" s="88">
        <v>92</v>
      </c>
      <c r="C109" s="315"/>
      <c r="D109" s="315"/>
      <c r="E109" s="223"/>
      <c r="F109" s="223"/>
      <c r="G109" s="223"/>
      <c r="H109" s="223"/>
      <c r="I109" s="223"/>
      <c r="J109" s="156"/>
      <c r="K109" s="223"/>
      <c r="L109" s="210"/>
      <c r="M109" s="157"/>
      <c r="N109" s="156"/>
      <c r="O109" s="161" t="str">
        <f t="shared" si="2"/>
        <v/>
      </c>
    </row>
    <row r="110" spans="2:15" ht="12.75" customHeight="1" x14ac:dyDescent="0.25">
      <c r="B110" s="88">
        <v>93</v>
      </c>
      <c r="C110" s="315"/>
      <c r="D110" s="315"/>
      <c r="E110" s="223"/>
      <c r="F110" s="223"/>
      <c r="G110" s="223"/>
      <c r="H110" s="223"/>
      <c r="I110" s="223"/>
      <c r="J110" s="156"/>
      <c r="K110" s="223"/>
      <c r="L110" s="210"/>
      <c r="M110" s="157"/>
      <c r="N110" s="156"/>
      <c r="O110" s="161" t="str">
        <f t="shared" si="2"/>
        <v/>
      </c>
    </row>
    <row r="111" spans="2:15" ht="12.75" customHeight="1" x14ac:dyDescent="0.25">
      <c r="B111" s="88">
        <v>94</v>
      </c>
      <c r="C111" s="315"/>
      <c r="D111" s="315"/>
      <c r="E111" s="223"/>
      <c r="F111" s="223"/>
      <c r="G111" s="223"/>
      <c r="H111" s="223"/>
      <c r="I111" s="223"/>
      <c r="J111" s="156"/>
      <c r="K111" s="223"/>
      <c r="L111" s="210"/>
      <c r="M111" s="157"/>
      <c r="N111" s="156"/>
      <c r="O111" s="161" t="str">
        <f t="shared" si="2"/>
        <v/>
      </c>
    </row>
    <row r="112" spans="2:15" ht="12.75" customHeight="1" x14ac:dyDescent="0.25">
      <c r="B112" s="88">
        <v>95</v>
      </c>
      <c r="C112" s="315"/>
      <c r="D112" s="315"/>
      <c r="E112" s="223"/>
      <c r="F112" s="223"/>
      <c r="G112" s="223"/>
      <c r="H112" s="223"/>
      <c r="I112" s="223"/>
      <c r="J112" s="156"/>
      <c r="K112" s="223"/>
      <c r="L112" s="210"/>
      <c r="M112" s="157"/>
      <c r="N112" s="156"/>
      <c r="O112" s="161" t="str">
        <f t="shared" si="2"/>
        <v/>
      </c>
    </row>
    <row r="113" spans="2:15" ht="12.75" customHeight="1" x14ac:dyDescent="0.25">
      <c r="B113" s="88">
        <v>96</v>
      </c>
      <c r="C113" s="315"/>
      <c r="D113" s="315"/>
      <c r="E113" s="223"/>
      <c r="F113" s="223"/>
      <c r="G113" s="223"/>
      <c r="H113" s="223"/>
      <c r="I113" s="223"/>
      <c r="J113" s="156"/>
      <c r="K113" s="223"/>
      <c r="L113" s="210"/>
      <c r="M113" s="157"/>
      <c r="N113" s="156"/>
      <c r="O113" s="161" t="str">
        <f t="shared" si="2"/>
        <v/>
      </c>
    </row>
    <row r="114" spans="2:15" ht="12.75" customHeight="1" x14ac:dyDescent="0.25">
      <c r="B114" s="88">
        <v>97</v>
      </c>
      <c r="C114" s="315"/>
      <c r="D114" s="315"/>
      <c r="E114" s="223"/>
      <c r="F114" s="223"/>
      <c r="G114" s="223"/>
      <c r="H114" s="223"/>
      <c r="I114" s="223"/>
      <c r="J114" s="156"/>
      <c r="K114" s="223"/>
      <c r="L114" s="210"/>
      <c r="M114" s="157"/>
      <c r="N114" s="156"/>
      <c r="O114" s="161" t="str">
        <f t="shared" si="2"/>
        <v/>
      </c>
    </row>
    <row r="115" spans="2:15" ht="12.75" customHeight="1" x14ac:dyDescent="0.25">
      <c r="B115" s="88">
        <v>98</v>
      </c>
      <c r="C115" s="315"/>
      <c r="D115" s="315"/>
      <c r="E115" s="223"/>
      <c r="F115" s="223"/>
      <c r="G115" s="223"/>
      <c r="H115" s="223"/>
      <c r="I115" s="223"/>
      <c r="J115" s="156"/>
      <c r="K115" s="223"/>
      <c r="L115" s="210"/>
      <c r="M115" s="157"/>
      <c r="N115" s="156"/>
      <c r="O115" s="161" t="str">
        <f t="shared" si="2"/>
        <v/>
      </c>
    </row>
    <row r="116" spans="2:15" ht="12.75" customHeight="1" x14ac:dyDescent="0.25">
      <c r="B116" s="88">
        <v>99</v>
      </c>
      <c r="C116" s="315"/>
      <c r="D116" s="315"/>
      <c r="E116" s="223"/>
      <c r="F116" s="223"/>
      <c r="G116" s="223"/>
      <c r="H116" s="223"/>
      <c r="I116" s="223"/>
      <c r="J116" s="156"/>
      <c r="K116" s="223"/>
      <c r="L116" s="210"/>
      <c r="M116" s="157"/>
      <c r="N116" s="156"/>
      <c r="O116" s="161" t="str">
        <f t="shared" si="2"/>
        <v/>
      </c>
    </row>
    <row r="117" spans="2:15" ht="12.75" customHeight="1" x14ac:dyDescent="0.25">
      <c r="B117" s="88">
        <v>100</v>
      </c>
      <c r="C117" s="315"/>
      <c r="D117" s="315"/>
      <c r="E117" s="223"/>
      <c r="F117" s="223"/>
      <c r="G117" s="223"/>
      <c r="H117" s="223"/>
      <c r="I117" s="223"/>
      <c r="J117" s="156"/>
      <c r="K117" s="223"/>
      <c r="L117" s="210"/>
      <c r="M117" s="157"/>
      <c r="N117" s="156"/>
      <c r="O117" s="161" t="str">
        <f t="shared" si="2"/>
        <v/>
      </c>
    </row>
    <row r="118" spans="2:15" ht="12.75" customHeight="1" x14ac:dyDescent="0.25">
      <c r="B118" s="88">
        <v>101</v>
      </c>
      <c r="C118" s="315"/>
      <c r="D118" s="315"/>
      <c r="E118" s="223"/>
      <c r="F118" s="223"/>
      <c r="G118" s="223"/>
      <c r="H118" s="223"/>
      <c r="I118" s="223"/>
      <c r="J118" s="156"/>
      <c r="K118" s="223"/>
      <c r="L118" s="210"/>
      <c r="M118" s="157"/>
      <c r="N118" s="156"/>
      <c r="O118" s="161" t="str">
        <f t="shared" si="2"/>
        <v/>
      </c>
    </row>
    <row r="119" spans="2:15" ht="12.75" customHeight="1" x14ac:dyDescent="0.25">
      <c r="B119" s="88">
        <v>102</v>
      </c>
      <c r="C119" s="315"/>
      <c r="D119" s="315"/>
      <c r="E119" s="223"/>
      <c r="F119" s="223"/>
      <c r="G119" s="223"/>
      <c r="H119" s="223"/>
      <c r="I119" s="223"/>
      <c r="J119" s="156"/>
      <c r="K119" s="223"/>
      <c r="L119" s="210"/>
      <c r="M119" s="157"/>
      <c r="N119" s="156"/>
      <c r="O119" s="161" t="str">
        <f t="shared" si="2"/>
        <v/>
      </c>
    </row>
    <row r="120" spans="2:15" ht="12.75" customHeight="1" x14ac:dyDescent="0.25">
      <c r="B120" s="88">
        <v>103</v>
      </c>
      <c r="C120" s="315"/>
      <c r="D120" s="315"/>
      <c r="E120" s="223"/>
      <c r="F120" s="223"/>
      <c r="G120" s="223"/>
      <c r="H120" s="223"/>
      <c r="I120" s="223"/>
      <c r="J120" s="156"/>
      <c r="K120" s="223"/>
      <c r="L120" s="210"/>
      <c r="M120" s="157"/>
      <c r="N120" s="156"/>
      <c r="O120" s="161" t="str">
        <f t="shared" si="2"/>
        <v/>
      </c>
    </row>
    <row r="121" spans="2:15" ht="12.75" customHeight="1" x14ac:dyDescent="0.25">
      <c r="B121" s="88">
        <v>104</v>
      </c>
      <c r="C121" s="315"/>
      <c r="D121" s="315"/>
      <c r="E121" s="223"/>
      <c r="F121" s="223"/>
      <c r="G121" s="223"/>
      <c r="H121" s="223"/>
      <c r="I121" s="223"/>
      <c r="J121" s="156"/>
      <c r="K121" s="223"/>
      <c r="L121" s="210"/>
      <c r="M121" s="157"/>
      <c r="N121" s="156"/>
      <c r="O121" s="161" t="str">
        <f t="shared" si="2"/>
        <v/>
      </c>
    </row>
    <row r="122" spans="2:15" ht="12.75" customHeight="1" x14ac:dyDescent="0.25">
      <c r="B122" s="88">
        <v>105</v>
      </c>
      <c r="C122" s="315"/>
      <c r="D122" s="315"/>
      <c r="E122" s="223"/>
      <c r="F122" s="223"/>
      <c r="G122" s="223"/>
      <c r="H122" s="223"/>
      <c r="I122" s="223"/>
      <c r="J122" s="156"/>
      <c r="K122" s="223"/>
      <c r="L122" s="210"/>
      <c r="M122" s="157"/>
      <c r="N122" s="156"/>
      <c r="O122" s="161" t="str">
        <f t="shared" si="2"/>
        <v/>
      </c>
    </row>
    <row r="123" spans="2:15" ht="12.75" customHeight="1" x14ac:dyDescent="0.25">
      <c r="B123" s="88">
        <v>106</v>
      </c>
      <c r="C123" s="315"/>
      <c r="D123" s="315"/>
      <c r="E123" s="223"/>
      <c r="F123" s="223"/>
      <c r="G123" s="223"/>
      <c r="H123" s="223"/>
      <c r="I123" s="223"/>
      <c r="J123" s="156"/>
      <c r="K123" s="223"/>
      <c r="L123" s="210"/>
      <c r="M123" s="157"/>
      <c r="N123" s="156"/>
      <c r="O123" s="161" t="str">
        <f t="shared" si="2"/>
        <v/>
      </c>
    </row>
    <row r="124" spans="2:15" ht="12.75" customHeight="1" x14ac:dyDescent="0.25">
      <c r="B124" s="88">
        <v>107</v>
      </c>
      <c r="C124" s="315"/>
      <c r="D124" s="315"/>
      <c r="E124" s="223"/>
      <c r="F124" s="223"/>
      <c r="G124" s="223"/>
      <c r="H124" s="223"/>
      <c r="I124" s="223"/>
      <c r="J124" s="156"/>
      <c r="K124" s="223"/>
      <c r="L124" s="210"/>
      <c r="M124" s="157"/>
      <c r="N124" s="156"/>
      <c r="O124" s="161" t="str">
        <f t="shared" si="2"/>
        <v/>
      </c>
    </row>
    <row r="125" spans="2:15" ht="12.75" customHeight="1" x14ac:dyDescent="0.25">
      <c r="B125" s="88">
        <v>108</v>
      </c>
      <c r="C125" s="315"/>
      <c r="D125" s="315"/>
      <c r="E125" s="223"/>
      <c r="F125" s="223"/>
      <c r="G125" s="223"/>
      <c r="H125" s="223"/>
      <c r="I125" s="223"/>
      <c r="J125" s="156"/>
      <c r="K125" s="223"/>
      <c r="L125" s="210"/>
      <c r="M125" s="157"/>
      <c r="N125" s="156"/>
      <c r="O125" s="161" t="str">
        <f t="shared" si="2"/>
        <v/>
      </c>
    </row>
    <row r="126" spans="2:15" ht="12.75" customHeight="1" x14ac:dyDescent="0.25">
      <c r="B126" s="88">
        <v>109</v>
      </c>
      <c r="C126" s="315"/>
      <c r="D126" s="315"/>
      <c r="E126" s="223"/>
      <c r="F126" s="223"/>
      <c r="G126" s="223"/>
      <c r="H126" s="223"/>
      <c r="I126" s="223"/>
      <c r="J126" s="156"/>
      <c r="K126" s="223"/>
      <c r="L126" s="210"/>
      <c r="M126" s="157"/>
      <c r="N126" s="156"/>
      <c r="O126" s="161" t="str">
        <f t="shared" si="2"/>
        <v/>
      </c>
    </row>
    <row r="127" spans="2:15" ht="12.75" customHeight="1" x14ac:dyDescent="0.25">
      <c r="B127" s="88">
        <v>110</v>
      </c>
      <c r="C127" s="315"/>
      <c r="D127" s="315"/>
      <c r="E127" s="223"/>
      <c r="F127" s="223"/>
      <c r="G127" s="223"/>
      <c r="H127" s="223"/>
      <c r="I127" s="223"/>
      <c r="J127" s="156"/>
      <c r="K127" s="223"/>
      <c r="L127" s="210"/>
      <c r="M127" s="157"/>
      <c r="N127" s="156"/>
      <c r="O127" s="161" t="str">
        <f t="shared" si="2"/>
        <v/>
      </c>
    </row>
    <row r="128" spans="2:15" ht="12.75" customHeight="1" x14ac:dyDescent="0.25">
      <c r="B128" s="88">
        <v>111</v>
      </c>
      <c r="C128" s="315"/>
      <c r="D128" s="315"/>
      <c r="E128" s="223"/>
      <c r="F128" s="223"/>
      <c r="G128" s="223"/>
      <c r="H128" s="223"/>
      <c r="I128" s="223"/>
      <c r="J128" s="156"/>
      <c r="K128" s="223"/>
      <c r="L128" s="210"/>
      <c r="M128" s="157"/>
      <c r="N128" s="156"/>
      <c r="O128" s="161" t="str">
        <f t="shared" si="2"/>
        <v/>
      </c>
    </row>
    <row r="129" spans="2:15" ht="12.75" customHeight="1" x14ac:dyDescent="0.25">
      <c r="B129" s="88">
        <v>112</v>
      </c>
      <c r="C129" s="315"/>
      <c r="D129" s="315"/>
      <c r="E129" s="223"/>
      <c r="F129" s="223"/>
      <c r="G129" s="223"/>
      <c r="H129" s="223"/>
      <c r="I129" s="223"/>
      <c r="J129" s="156"/>
      <c r="K129" s="223"/>
      <c r="L129" s="210"/>
      <c r="M129" s="157"/>
      <c r="N129" s="156"/>
      <c r="O129" s="161" t="str">
        <f t="shared" si="2"/>
        <v/>
      </c>
    </row>
    <row r="130" spans="2:15" ht="12.75" customHeight="1" x14ac:dyDescent="0.25">
      <c r="B130" s="88">
        <v>113</v>
      </c>
      <c r="C130" s="315"/>
      <c r="D130" s="315"/>
      <c r="E130" s="223"/>
      <c r="F130" s="223"/>
      <c r="G130" s="223"/>
      <c r="H130" s="223"/>
      <c r="I130" s="223"/>
      <c r="J130" s="156"/>
      <c r="K130" s="223"/>
      <c r="L130" s="210"/>
      <c r="M130" s="157"/>
      <c r="N130" s="156"/>
      <c r="O130" s="161" t="str">
        <f t="shared" si="2"/>
        <v/>
      </c>
    </row>
    <row r="131" spans="2:15" ht="12.75" customHeight="1" x14ac:dyDescent="0.25">
      <c r="B131" s="88">
        <v>114</v>
      </c>
      <c r="C131" s="315"/>
      <c r="D131" s="315"/>
      <c r="E131" s="223"/>
      <c r="F131" s="223"/>
      <c r="G131" s="223"/>
      <c r="H131" s="223"/>
      <c r="I131" s="223"/>
      <c r="J131" s="156"/>
      <c r="K131" s="223"/>
      <c r="L131" s="210"/>
      <c r="M131" s="157"/>
      <c r="N131" s="156"/>
      <c r="O131" s="161" t="str">
        <f t="shared" si="2"/>
        <v/>
      </c>
    </row>
    <row r="132" spans="2:15" ht="12.75" customHeight="1" x14ac:dyDescent="0.25">
      <c r="B132" s="88">
        <v>115</v>
      </c>
      <c r="C132" s="315"/>
      <c r="D132" s="315"/>
      <c r="E132" s="223"/>
      <c r="F132" s="223"/>
      <c r="G132" s="223"/>
      <c r="H132" s="223"/>
      <c r="I132" s="223"/>
      <c r="J132" s="156"/>
      <c r="K132" s="223"/>
      <c r="L132" s="210"/>
      <c r="M132" s="157"/>
      <c r="N132" s="156"/>
      <c r="O132" s="161" t="str">
        <f t="shared" si="2"/>
        <v/>
      </c>
    </row>
    <row r="133" spans="2:15" ht="12.75" customHeight="1" x14ac:dyDescent="0.25">
      <c r="B133" s="88">
        <v>116</v>
      </c>
      <c r="C133" s="315"/>
      <c r="D133" s="315"/>
      <c r="E133" s="223"/>
      <c r="F133" s="223"/>
      <c r="G133" s="223"/>
      <c r="H133" s="223"/>
      <c r="I133" s="223"/>
      <c r="J133" s="156"/>
      <c r="K133" s="223"/>
      <c r="L133" s="210"/>
      <c r="M133" s="157"/>
      <c r="N133" s="156"/>
      <c r="O133" s="161" t="str">
        <f t="shared" si="2"/>
        <v/>
      </c>
    </row>
    <row r="134" spans="2:15" ht="12.75" customHeight="1" x14ac:dyDescent="0.25">
      <c r="B134" s="88">
        <v>117</v>
      </c>
      <c r="C134" s="315"/>
      <c r="D134" s="315"/>
      <c r="E134" s="223"/>
      <c r="F134" s="223"/>
      <c r="G134" s="223"/>
      <c r="H134" s="223"/>
      <c r="I134" s="223"/>
      <c r="J134" s="156"/>
      <c r="K134" s="223"/>
      <c r="L134" s="210"/>
      <c r="M134" s="157"/>
      <c r="N134" s="156"/>
      <c r="O134" s="161" t="str">
        <f t="shared" si="2"/>
        <v/>
      </c>
    </row>
    <row r="135" spans="2:15" ht="12.75" customHeight="1" x14ac:dyDescent="0.25">
      <c r="B135" s="88">
        <v>118</v>
      </c>
      <c r="C135" s="315"/>
      <c r="D135" s="315"/>
      <c r="E135" s="223"/>
      <c r="F135" s="223"/>
      <c r="G135" s="223"/>
      <c r="H135" s="223"/>
      <c r="I135" s="223"/>
      <c r="J135" s="156"/>
      <c r="K135" s="223"/>
      <c r="L135" s="210"/>
      <c r="M135" s="157"/>
      <c r="N135" s="156"/>
      <c r="O135" s="161" t="str">
        <f t="shared" si="2"/>
        <v/>
      </c>
    </row>
    <row r="136" spans="2:15" ht="12.75" customHeight="1" x14ac:dyDescent="0.25">
      <c r="B136" s="88">
        <v>119</v>
      </c>
      <c r="C136" s="315"/>
      <c r="D136" s="315"/>
      <c r="E136" s="223"/>
      <c r="F136" s="223"/>
      <c r="G136" s="223"/>
      <c r="H136" s="223"/>
      <c r="I136" s="223"/>
      <c r="J136" s="156"/>
      <c r="K136" s="223"/>
      <c r="L136" s="210"/>
      <c r="M136" s="157"/>
      <c r="N136" s="156"/>
      <c r="O136" s="161" t="str">
        <f t="shared" si="2"/>
        <v/>
      </c>
    </row>
    <row r="137" spans="2:15" ht="12.75" customHeight="1" x14ac:dyDescent="0.25">
      <c r="B137" s="88">
        <v>120</v>
      </c>
      <c r="C137" s="315"/>
      <c r="D137" s="315"/>
      <c r="E137" s="223"/>
      <c r="F137" s="223"/>
      <c r="G137" s="223"/>
      <c r="H137" s="223"/>
      <c r="I137" s="223"/>
      <c r="J137" s="156"/>
      <c r="K137" s="223"/>
      <c r="L137" s="210"/>
      <c r="M137" s="157"/>
      <c r="N137" s="156"/>
      <c r="O137" s="161" t="str">
        <f t="shared" si="2"/>
        <v/>
      </c>
    </row>
    <row r="138" spans="2:15" x14ac:dyDescent="0.25">
      <c r="B138" s="73"/>
      <c r="C138" s="73"/>
      <c r="D138" s="73"/>
      <c r="E138" s="73"/>
      <c r="F138" s="73"/>
      <c r="G138" s="73"/>
      <c r="H138" s="73"/>
      <c r="I138" s="73"/>
      <c r="J138" s="73"/>
      <c r="K138" s="73"/>
      <c r="L138" s="73"/>
      <c r="M138" s="73"/>
    </row>
    <row r="139" spans="2:15" x14ac:dyDescent="0.25">
      <c r="B139" s="73"/>
      <c r="C139" s="73"/>
      <c r="D139" s="73"/>
      <c r="E139" s="73"/>
      <c r="F139" s="73"/>
      <c r="G139" s="73"/>
      <c r="H139" s="73"/>
      <c r="I139" s="73"/>
      <c r="J139" s="73"/>
      <c r="K139" s="73"/>
      <c r="L139" s="73"/>
      <c r="M139" s="73"/>
    </row>
  </sheetData>
  <sheetProtection algorithmName="SHA-512" hashValue="VDzZ8bRrvHhXwp76V0SoKkMKIoCMPkOtDpv4ZbVdUIBkKAyJzty7MieQnxp0/IbnQ0l0J4U/A1vkZW1hUfYmmw==" saltValue="iQKqEwQhCoqAcW60efWwrQ==" spinCount="100000" sheet="1" objects="1" scenarios="1" selectLockedCells="1"/>
  <mergeCells count="127">
    <mergeCell ref="C29:D29"/>
    <mergeCell ref="C30:D30"/>
    <mergeCell ref="C31:D31"/>
    <mergeCell ref="C32:D32"/>
    <mergeCell ref="C33:D33"/>
    <mergeCell ref="D8:G8"/>
    <mergeCell ref="D11:H11"/>
    <mergeCell ref="C15:D15"/>
    <mergeCell ref="C22:D22"/>
    <mergeCell ref="C17:D17"/>
    <mergeCell ref="C18:D18"/>
    <mergeCell ref="C19:D19"/>
    <mergeCell ref="C20:D20"/>
    <mergeCell ref="C21:D21"/>
    <mergeCell ref="E2:H2"/>
    <mergeCell ref="E3:H3"/>
    <mergeCell ref="D7:J7"/>
    <mergeCell ref="C53:D53"/>
    <mergeCell ref="C54:D54"/>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55:D55"/>
    <mergeCell ref="C56:D56"/>
    <mergeCell ref="C57:D57"/>
    <mergeCell ref="C47:D47"/>
    <mergeCell ref="C48:D48"/>
    <mergeCell ref="C49:D49"/>
    <mergeCell ref="C50:D50"/>
    <mergeCell ref="C51:D51"/>
    <mergeCell ref="C52:D52"/>
    <mergeCell ref="C63:D63"/>
    <mergeCell ref="C64:D64"/>
    <mergeCell ref="C65:D65"/>
    <mergeCell ref="C66:D66"/>
    <mergeCell ref="C67:D67"/>
    <mergeCell ref="C58:D58"/>
    <mergeCell ref="C59:D59"/>
    <mergeCell ref="C60:D60"/>
    <mergeCell ref="C61:D61"/>
    <mergeCell ref="C62:D62"/>
    <mergeCell ref="C73:D73"/>
    <mergeCell ref="C74:D74"/>
    <mergeCell ref="C75:D75"/>
    <mergeCell ref="C76:D76"/>
    <mergeCell ref="C77:D77"/>
    <mergeCell ref="C68:D68"/>
    <mergeCell ref="C69:D69"/>
    <mergeCell ref="C70:D70"/>
    <mergeCell ref="C71:D71"/>
    <mergeCell ref="C72:D72"/>
    <mergeCell ref="C83:D83"/>
    <mergeCell ref="C84:D84"/>
    <mergeCell ref="C85:D85"/>
    <mergeCell ref="C86:D86"/>
    <mergeCell ref="C87:D87"/>
    <mergeCell ref="C78:D78"/>
    <mergeCell ref="C79:D79"/>
    <mergeCell ref="C80:D80"/>
    <mergeCell ref="C81:D81"/>
    <mergeCell ref="C82:D82"/>
    <mergeCell ref="C93:D93"/>
    <mergeCell ref="C94:D94"/>
    <mergeCell ref="C95:D95"/>
    <mergeCell ref="C96:D96"/>
    <mergeCell ref="C97:D97"/>
    <mergeCell ref="C88:D88"/>
    <mergeCell ref="C89:D89"/>
    <mergeCell ref="C90:D90"/>
    <mergeCell ref="C91:D91"/>
    <mergeCell ref="C92:D92"/>
    <mergeCell ref="C103:D103"/>
    <mergeCell ref="C104:D104"/>
    <mergeCell ref="C105:D105"/>
    <mergeCell ref="C106:D106"/>
    <mergeCell ref="C107:D107"/>
    <mergeCell ref="C98:D98"/>
    <mergeCell ref="C99:D99"/>
    <mergeCell ref="C100:D100"/>
    <mergeCell ref="C101:D101"/>
    <mergeCell ref="C102:D102"/>
    <mergeCell ref="C113:D113"/>
    <mergeCell ref="C114:D114"/>
    <mergeCell ref="C115:D115"/>
    <mergeCell ref="C116:D116"/>
    <mergeCell ref="C117:D117"/>
    <mergeCell ref="C108:D108"/>
    <mergeCell ref="C109:D109"/>
    <mergeCell ref="C110:D110"/>
    <mergeCell ref="C111:D111"/>
    <mergeCell ref="C112:D112"/>
    <mergeCell ref="C123:D123"/>
    <mergeCell ref="C124:D124"/>
    <mergeCell ref="C125:D125"/>
    <mergeCell ref="C126:D126"/>
    <mergeCell ref="C127:D127"/>
    <mergeCell ref="C118:D118"/>
    <mergeCell ref="C119:D119"/>
    <mergeCell ref="C120:D120"/>
    <mergeCell ref="C121:D121"/>
    <mergeCell ref="C122:D122"/>
    <mergeCell ref="C133:D133"/>
    <mergeCell ref="C134:D134"/>
    <mergeCell ref="C135:D135"/>
    <mergeCell ref="C136:D136"/>
    <mergeCell ref="C137:D137"/>
    <mergeCell ref="C128:D128"/>
    <mergeCell ref="C129:D129"/>
    <mergeCell ref="C130:D130"/>
    <mergeCell ref="C131:D131"/>
    <mergeCell ref="C132:D132"/>
  </mergeCells>
  <conditionalFormatting sqref="D7:J7 D8:G8">
    <cfRule type="containsBlanks" dxfId="14" priority="11">
      <formula>LEN(TRIM(D7))=0</formula>
    </cfRule>
  </conditionalFormatting>
  <conditionalFormatting sqref="N18">
    <cfRule type="cellIs" dxfId="13" priority="8" operator="equal">
      <formula>"No"</formula>
    </cfRule>
    <cfRule type="cellIs" dxfId="12" priority="9" operator="equal">
      <formula>"Yes"</formula>
    </cfRule>
  </conditionalFormatting>
  <conditionalFormatting sqref="N19:N137">
    <cfRule type="cellIs" dxfId="11" priority="1" operator="equal">
      <formula>"No"</formula>
    </cfRule>
    <cfRule type="cellIs" dxfId="10" priority="2" operator="equal">
      <formula>"Yes"</formula>
    </cfRule>
  </conditionalFormatting>
  <dataValidations count="1">
    <dataValidation type="list" allowBlank="1" showInputMessage="1" showErrorMessage="1" sqref="N18:N137">
      <formula1>"Yes,No,Not Included"</formula1>
    </dataValidation>
  </dataValidations>
  <pageMargins left="0.45" right="0.45" top="0.5" bottom="0.5" header="0.3" footer="0.3"/>
  <pageSetup paperSize="5" scale="74" fitToHeight="0" orientation="landscape" r:id="rId1"/>
  <ignoredErrors>
    <ignoredError sqref="J7 E7:H7"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3</xdr:col>
                    <xdr:colOff>19050</xdr:colOff>
                    <xdr:row>9</xdr:row>
                    <xdr:rowOff>133350</xdr:rowOff>
                  </from>
                  <to>
                    <xdr:col>7</xdr:col>
                    <xdr:colOff>609600</xdr:colOff>
                    <xdr:row>11</xdr:row>
                    <xdr:rowOff>28575</xdr:rowOff>
                  </to>
                </anchor>
              </controlPr>
            </control>
          </mc:Choice>
        </mc:AlternateContent>
        <mc:AlternateContent xmlns:mc="http://schemas.openxmlformats.org/markup-compatibility/2006">
          <mc:Choice Requires="x14">
            <control shapeId="11268" r:id="rId5" name="Check Box 4">
              <controlPr defaultSize="0" autoFill="0" autoLine="0" autoPict="0">
                <anchor moveWithCells="1">
                  <from>
                    <xdr:col>3</xdr:col>
                    <xdr:colOff>19050</xdr:colOff>
                    <xdr:row>11</xdr:row>
                    <xdr:rowOff>133350</xdr:rowOff>
                  </from>
                  <to>
                    <xdr:col>7</xdr:col>
                    <xdr:colOff>85725</xdr:colOff>
                    <xdr:row>13</xdr:row>
                    <xdr:rowOff>28575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U135"/>
  <sheetViews>
    <sheetView showGridLines="0" workbookViewId="0">
      <selection activeCell="C16" sqref="C16:D16"/>
    </sheetView>
  </sheetViews>
  <sheetFormatPr defaultRowHeight="15.75" x14ac:dyDescent="0.25"/>
  <cols>
    <col min="1" max="1" width="1.125" style="19" customWidth="1"/>
    <col min="2" max="2" width="3.625" customWidth="1"/>
    <col min="3" max="3" width="15.375" customWidth="1"/>
    <col min="5" max="5" width="26.625" style="19" customWidth="1"/>
    <col min="6" max="6" width="14.625" style="19" customWidth="1"/>
    <col min="7" max="7" width="9" customWidth="1"/>
    <col min="8" max="8" width="13.375" customWidth="1"/>
    <col min="9" max="10" width="13.375" style="19" customWidth="1"/>
    <col min="11" max="11" width="9" style="19"/>
    <col min="12" max="12" width="10.5" customWidth="1"/>
    <col min="13" max="13" width="12.625" customWidth="1"/>
    <col min="14" max="14" width="11.25" customWidth="1"/>
    <col min="15" max="16" width="15.625" style="19" customWidth="1"/>
    <col min="17" max="17" width="8.25" style="19" bestFit="1" customWidth="1"/>
    <col min="18" max="18" width="15.625" style="19" customWidth="1"/>
    <col min="19" max="19" width="14.625" customWidth="1"/>
    <col min="20" max="20" width="14.375" customWidth="1"/>
  </cols>
  <sheetData>
    <row r="1" spans="1:21" ht="12.75" customHeight="1" x14ac:dyDescent="0.25">
      <c r="A1" s="83"/>
      <c r="B1" s="83"/>
      <c r="C1" s="83"/>
      <c r="D1" s="83"/>
      <c r="E1" s="83"/>
      <c r="F1" s="83"/>
      <c r="G1" s="83"/>
      <c r="H1" s="83"/>
      <c r="I1" s="83"/>
      <c r="J1" s="83"/>
      <c r="K1" s="83"/>
      <c r="L1" s="83"/>
      <c r="M1" s="83"/>
      <c r="N1" s="83"/>
      <c r="O1" s="83"/>
      <c r="P1" s="83"/>
      <c r="Q1" s="83"/>
      <c r="R1" s="83"/>
      <c r="S1" s="83"/>
    </row>
    <row r="2" spans="1:21" ht="12.75" customHeight="1" x14ac:dyDescent="0.25">
      <c r="A2" s="83"/>
      <c r="B2" s="83"/>
      <c r="C2" s="83"/>
      <c r="E2" s="316" t="s">
        <v>66</v>
      </c>
      <c r="F2" s="316"/>
      <c r="G2" s="316"/>
      <c r="H2" s="316"/>
      <c r="I2" s="191"/>
      <c r="J2" s="191"/>
      <c r="K2" s="99"/>
      <c r="L2" s="99"/>
      <c r="M2" s="99"/>
      <c r="N2" s="99"/>
      <c r="O2" s="83"/>
      <c r="P2" s="83"/>
      <c r="Q2" s="83"/>
      <c r="R2" s="83"/>
      <c r="S2" s="83"/>
    </row>
    <row r="3" spans="1:21" ht="12.75" customHeight="1" x14ac:dyDescent="0.25">
      <c r="A3" s="83"/>
      <c r="B3" s="83"/>
      <c r="C3" s="83"/>
      <c r="E3" s="316" t="s">
        <v>75</v>
      </c>
      <c r="F3" s="316"/>
      <c r="G3" s="316"/>
      <c r="H3" s="316"/>
      <c r="I3" s="191"/>
      <c r="J3" s="191"/>
      <c r="K3" s="99"/>
      <c r="L3" s="99"/>
      <c r="M3" s="99"/>
      <c r="N3" s="99"/>
      <c r="O3" s="206"/>
      <c r="P3" s="193"/>
      <c r="Q3" s="182"/>
      <c r="R3" s="83"/>
      <c r="S3" s="83"/>
    </row>
    <row r="4" spans="1:21" ht="12.75" customHeight="1" x14ac:dyDescent="0.25">
      <c r="A4" s="83"/>
      <c r="B4" s="83"/>
      <c r="C4" s="83"/>
      <c r="D4" s="83"/>
      <c r="E4" s="83"/>
      <c r="F4" s="83"/>
      <c r="G4" s="83"/>
      <c r="H4" s="83"/>
      <c r="I4" s="83"/>
      <c r="J4" s="83"/>
      <c r="K4" s="83"/>
      <c r="L4" s="83"/>
      <c r="M4" s="83"/>
      <c r="N4" s="83"/>
      <c r="O4" s="83"/>
      <c r="P4" s="83"/>
      <c r="Q4" s="83"/>
      <c r="R4" s="83"/>
      <c r="S4" s="83"/>
    </row>
    <row r="5" spans="1:21" x14ac:dyDescent="0.25">
      <c r="A5" s="83"/>
      <c r="B5" s="83"/>
      <c r="C5" s="83"/>
      <c r="D5" s="83"/>
      <c r="E5" s="83"/>
      <c r="F5" s="83"/>
      <c r="G5" s="83"/>
      <c r="H5" s="83"/>
      <c r="I5" s="83"/>
      <c r="J5" s="83"/>
      <c r="K5" s="83"/>
      <c r="L5" s="83"/>
      <c r="M5" s="83"/>
      <c r="N5" s="83"/>
      <c r="O5" s="83"/>
      <c r="P5" s="83"/>
      <c r="Q5" s="83"/>
      <c r="R5" s="83"/>
      <c r="S5" s="83"/>
    </row>
    <row r="6" spans="1:21" s="50" customFormat="1" ht="12.75" customHeight="1" x14ac:dyDescent="0.25">
      <c r="A6" s="84"/>
      <c r="B6" s="317" t="s">
        <v>52</v>
      </c>
      <c r="C6" s="317"/>
      <c r="D6" s="358" t="str">
        <f>IF('Application Form'!D31:I31="","",'Application Form'!D31:I31)</f>
        <v/>
      </c>
      <c r="E6" s="358"/>
      <c r="F6" s="358"/>
      <c r="G6" s="358"/>
      <c r="H6" s="358"/>
      <c r="I6" s="358"/>
      <c r="J6" s="358"/>
      <c r="K6" s="358"/>
      <c r="L6" s="358"/>
      <c r="M6" s="358"/>
      <c r="N6" s="358"/>
      <c r="O6" s="98"/>
      <c r="P6" s="98"/>
      <c r="Q6" s="98"/>
      <c r="R6" s="98"/>
      <c r="S6" s="84"/>
    </row>
    <row r="7" spans="1:21" s="51" customFormat="1" ht="12.75" customHeight="1" thickBot="1" x14ac:dyDescent="0.3">
      <c r="A7" s="98"/>
      <c r="B7" s="371" t="s">
        <v>10</v>
      </c>
      <c r="C7" s="371"/>
      <c r="D7" s="359" t="str">
        <f>IF('Application Form'!D7:E7="","",'Application Form'!D7:E7)</f>
        <v/>
      </c>
      <c r="E7" s="359"/>
      <c r="F7" s="359"/>
      <c r="G7" s="359"/>
      <c r="H7" s="359"/>
      <c r="I7" s="192"/>
      <c r="J7" s="192"/>
      <c r="K7" s="146"/>
      <c r="L7" s="146"/>
      <c r="M7" s="146"/>
      <c r="N7" s="146"/>
      <c r="O7" s="98"/>
      <c r="P7" s="98"/>
      <c r="Q7" s="98"/>
      <c r="R7" s="98"/>
      <c r="S7" s="98"/>
    </row>
    <row r="8" spans="1:21" s="51" customFormat="1" ht="12.75" customHeight="1" thickBot="1" x14ac:dyDescent="0.3">
      <c r="A8" s="98"/>
      <c r="B8" s="111"/>
      <c r="C8" s="112"/>
      <c r="D8" s="128"/>
      <c r="E8" s="128"/>
      <c r="F8" s="128"/>
      <c r="G8" s="128"/>
      <c r="H8" s="128"/>
      <c r="I8" s="128"/>
      <c r="J8" s="128"/>
      <c r="K8" s="128"/>
      <c r="L8" s="129"/>
      <c r="M8" s="108"/>
      <c r="N8" s="108"/>
      <c r="O8" s="98"/>
      <c r="P8" s="98"/>
      <c r="Q8" s="98"/>
      <c r="R8" s="98"/>
      <c r="S8" s="98"/>
    </row>
    <row r="9" spans="1:21" s="51" customFormat="1" ht="12.75" customHeight="1" thickBot="1" x14ac:dyDescent="0.3">
      <c r="A9" s="98"/>
      <c r="B9" s="368" t="s">
        <v>121</v>
      </c>
      <c r="C9" s="369"/>
      <c r="D9" s="370" t="s">
        <v>122</v>
      </c>
      <c r="E9" s="370"/>
      <c r="F9" s="370"/>
      <c r="G9" s="370"/>
      <c r="H9" s="370"/>
      <c r="I9" s="195"/>
      <c r="J9" s="195"/>
      <c r="K9" s="108"/>
      <c r="L9" s="114"/>
      <c r="N9" s="207" t="s">
        <v>166</v>
      </c>
      <c r="O9" s="208"/>
      <c r="P9" s="187">
        <f>SUM(U16:U135)</f>
        <v>0</v>
      </c>
      <c r="S9" s="98"/>
    </row>
    <row r="10" spans="1:21" s="51" customFormat="1" ht="12.75" customHeight="1" x14ac:dyDescent="0.25">
      <c r="A10" s="98"/>
      <c r="B10" s="113"/>
      <c r="C10" s="146"/>
      <c r="D10" s="108"/>
      <c r="E10" s="108"/>
      <c r="F10" s="108"/>
      <c r="G10" s="108"/>
      <c r="H10" s="108"/>
      <c r="I10" s="108"/>
      <c r="J10" s="108"/>
      <c r="K10" s="108"/>
      <c r="L10" s="114"/>
      <c r="M10" s="108"/>
      <c r="N10" s="108"/>
      <c r="O10" s="98"/>
      <c r="P10" s="98"/>
      <c r="Q10" s="98"/>
      <c r="R10" s="98"/>
      <c r="S10" s="98"/>
    </row>
    <row r="11" spans="1:21" s="110" customFormat="1" ht="12.75" customHeight="1" x14ac:dyDescent="0.25">
      <c r="A11" s="109"/>
      <c r="B11" s="115"/>
      <c r="C11" s="107"/>
      <c r="D11" s="197" t="s">
        <v>38</v>
      </c>
      <c r="E11" s="107"/>
      <c r="F11" s="107"/>
      <c r="G11" s="107"/>
      <c r="H11" s="107"/>
      <c r="I11" s="107"/>
      <c r="J11" s="107"/>
      <c r="K11" s="107"/>
      <c r="L11" s="116"/>
      <c r="M11" s="107"/>
      <c r="N11" s="107"/>
      <c r="O11" s="109"/>
      <c r="P11" s="109"/>
      <c r="Q11" s="109"/>
      <c r="R11" s="109"/>
      <c r="S11" s="109"/>
    </row>
    <row r="12" spans="1:21" s="51" customFormat="1" ht="15" x14ac:dyDescent="0.25">
      <c r="A12" s="98"/>
      <c r="B12" s="113"/>
      <c r="C12" s="146"/>
      <c r="D12" s="146"/>
      <c r="E12" s="146"/>
      <c r="F12" s="146"/>
      <c r="G12" s="146"/>
      <c r="H12" s="146"/>
      <c r="I12" s="192"/>
      <c r="J12" s="192"/>
      <c r="K12" s="146"/>
      <c r="L12" s="117"/>
      <c r="M12" s="98"/>
      <c r="N12" s="98"/>
      <c r="O12" s="98"/>
      <c r="P12" s="98"/>
      <c r="Q12" s="98"/>
      <c r="R12" s="98"/>
      <c r="S12" s="98"/>
    </row>
    <row r="13" spans="1:21" s="51" customFormat="1" ht="12.75" customHeight="1" thickBot="1" x14ac:dyDescent="0.3">
      <c r="A13" s="98"/>
      <c r="B13" s="162"/>
      <c r="C13" s="163"/>
      <c r="D13" s="147"/>
      <c r="E13" s="147"/>
      <c r="F13" s="147"/>
      <c r="G13" s="147"/>
      <c r="H13" s="147"/>
      <c r="I13" s="147"/>
      <c r="J13" s="147"/>
      <c r="K13" s="147"/>
      <c r="L13" s="119"/>
      <c r="M13" s="146"/>
      <c r="N13" s="146"/>
      <c r="O13" s="98"/>
      <c r="P13" s="98"/>
      <c r="Q13" s="98"/>
      <c r="R13" s="98"/>
      <c r="S13" s="98"/>
    </row>
    <row r="14" spans="1:21" s="50" customFormat="1" ht="15" x14ac:dyDescent="0.25">
      <c r="A14" s="84"/>
      <c r="B14" s="84"/>
      <c r="C14" s="84"/>
      <c r="D14" s="84"/>
      <c r="E14" s="84"/>
      <c r="F14" s="84"/>
      <c r="G14" s="84"/>
      <c r="H14" s="84"/>
      <c r="I14" s="98"/>
      <c r="J14" s="98"/>
      <c r="K14" s="98"/>
      <c r="L14" s="84"/>
      <c r="M14" s="84"/>
      <c r="N14" s="84"/>
      <c r="O14" s="98"/>
      <c r="P14" s="98"/>
      <c r="Q14" s="98"/>
      <c r="R14" s="98"/>
      <c r="S14" s="84"/>
    </row>
    <row r="15" spans="1:21" s="50" customFormat="1" ht="60" x14ac:dyDescent="0.25">
      <c r="A15" s="83"/>
      <c r="B15" s="85"/>
      <c r="C15" s="319" t="s">
        <v>84</v>
      </c>
      <c r="D15" s="319"/>
      <c r="E15" s="97" t="s">
        <v>117</v>
      </c>
      <c r="F15" s="100" t="s">
        <v>118</v>
      </c>
      <c r="G15" s="87" t="s">
        <v>119</v>
      </c>
      <c r="H15" s="87" t="s">
        <v>120</v>
      </c>
      <c r="I15" s="87" t="s">
        <v>172</v>
      </c>
      <c r="J15" s="87" t="s">
        <v>174</v>
      </c>
      <c r="K15" s="87" t="s">
        <v>116</v>
      </c>
      <c r="L15" s="86" t="s">
        <v>80</v>
      </c>
      <c r="M15" s="87" t="s">
        <v>126</v>
      </c>
      <c r="N15" s="86" t="s">
        <v>81</v>
      </c>
      <c r="O15" s="87" t="s">
        <v>167</v>
      </c>
      <c r="P15" s="87" t="s">
        <v>173</v>
      </c>
      <c r="Q15" s="87" t="s">
        <v>164</v>
      </c>
      <c r="R15" s="87" t="s">
        <v>123</v>
      </c>
      <c r="S15" s="87" t="s">
        <v>161</v>
      </c>
      <c r="T15" s="164" t="s">
        <v>162</v>
      </c>
      <c r="U15" s="160" t="s">
        <v>165</v>
      </c>
    </row>
    <row r="16" spans="1:21" s="50" customFormat="1" ht="12.75" customHeight="1" x14ac:dyDescent="0.25">
      <c r="A16" s="83"/>
      <c r="B16" s="88">
        <v>1</v>
      </c>
      <c r="C16" s="367"/>
      <c r="D16" s="367"/>
      <c r="E16" s="102"/>
      <c r="F16" s="102"/>
      <c r="G16" s="102"/>
      <c r="H16" s="102"/>
      <c r="I16" s="104"/>
      <c r="J16" s="104"/>
      <c r="K16" s="102"/>
      <c r="L16" s="103"/>
      <c r="M16" s="102"/>
      <c r="N16" s="104"/>
      <c r="O16" s="105"/>
      <c r="P16" s="196" t="str">
        <f>IF(I16="","",(I16/12)*0.3)</f>
        <v/>
      </c>
      <c r="Q16" s="185"/>
      <c r="R16" s="105"/>
      <c r="S16" s="156"/>
      <c r="T16" s="165" t="str">
        <f t="shared" ref="T16:T55" si="0">IF(S16="Yes",N16,IF(S16="No","",""))</f>
        <v/>
      </c>
      <c r="U16" s="188" t="str">
        <f>IF(S16="Yes",Q16,IF(S16="No","",""))</f>
        <v/>
      </c>
    </row>
    <row r="17" spans="1:21" s="50" customFormat="1" ht="12.75" customHeight="1" x14ac:dyDescent="0.25">
      <c r="A17" s="83"/>
      <c r="B17" s="88">
        <v>2</v>
      </c>
      <c r="C17" s="367"/>
      <c r="D17" s="367"/>
      <c r="E17" s="102"/>
      <c r="F17" s="102"/>
      <c r="G17" s="102"/>
      <c r="H17" s="102"/>
      <c r="I17" s="104"/>
      <c r="J17" s="104"/>
      <c r="K17" s="102"/>
      <c r="L17" s="103"/>
      <c r="M17" s="102"/>
      <c r="N17" s="104"/>
      <c r="O17" s="105"/>
      <c r="P17" s="196" t="str">
        <f t="shared" ref="P17:P55" si="1">IF(I17="","",(I17/12)*0.3)</f>
        <v/>
      </c>
      <c r="Q17" s="186"/>
      <c r="R17" s="106"/>
      <c r="S17" s="156"/>
      <c r="T17" s="165" t="str">
        <f t="shared" si="0"/>
        <v/>
      </c>
      <c r="U17" s="188" t="str">
        <f t="shared" ref="U17:U55" si="2">IF(S17="Yes",Q17,IF(S17="No","",""))</f>
        <v/>
      </c>
    </row>
    <row r="18" spans="1:21" s="50" customFormat="1" ht="12.75" customHeight="1" x14ac:dyDescent="0.25">
      <c r="A18" s="83"/>
      <c r="B18" s="88">
        <v>3</v>
      </c>
      <c r="C18" s="367"/>
      <c r="D18" s="367"/>
      <c r="E18" s="102"/>
      <c r="F18" s="102"/>
      <c r="G18" s="102"/>
      <c r="H18" s="102"/>
      <c r="I18" s="104"/>
      <c r="J18" s="104"/>
      <c r="K18" s="102"/>
      <c r="L18" s="103"/>
      <c r="M18" s="102"/>
      <c r="N18" s="104"/>
      <c r="O18" s="105"/>
      <c r="P18" s="196" t="str">
        <f t="shared" si="1"/>
        <v/>
      </c>
      <c r="Q18" s="186"/>
      <c r="R18" s="106"/>
      <c r="S18" s="156"/>
      <c r="T18" s="165" t="str">
        <f t="shared" si="0"/>
        <v/>
      </c>
      <c r="U18" s="188" t="str">
        <f t="shared" si="2"/>
        <v/>
      </c>
    </row>
    <row r="19" spans="1:21" s="50" customFormat="1" ht="12.75" customHeight="1" x14ac:dyDescent="0.25">
      <c r="A19" s="83"/>
      <c r="B19" s="88">
        <v>4</v>
      </c>
      <c r="C19" s="367"/>
      <c r="D19" s="367"/>
      <c r="E19" s="194" t="s">
        <v>175</v>
      </c>
      <c r="F19" s="102"/>
      <c r="G19" s="102"/>
      <c r="H19" s="102"/>
      <c r="I19" s="104"/>
      <c r="J19" s="104"/>
      <c r="K19" s="102"/>
      <c r="L19" s="103"/>
      <c r="M19" s="102"/>
      <c r="N19" s="104"/>
      <c r="O19" s="105"/>
      <c r="P19" s="196" t="str">
        <f t="shared" si="1"/>
        <v/>
      </c>
      <c r="Q19" s="186"/>
      <c r="R19" s="106"/>
      <c r="S19" s="156"/>
      <c r="T19" s="165" t="str">
        <f t="shared" si="0"/>
        <v/>
      </c>
      <c r="U19" s="188" t="str">
        <f t="shared" si="2"/>
        <v/>
      </c>
    </row>
    <row r="20" spans="1:21" s="50" customFormat="1" ht="12.75" customHeight="1" x14ac:dyDescent="0.25">
      <c r="A20" s="83"/>
      <c r="B20" s="88">
        <v>5</v>
      </c>
      <c r="C20" s="367"/>
      <c r="D20" s="367"/>
      <c r="E20" s="102"/>
      <c r="F20" s="102"/>
      <c r="G20" s="102"/>
      <c r="H20" s="102"/>
      <c r="I20" s="104"/>
      <c r="J20" s="104"/>
      <c r="K20" s="102"/>
      <c r="L20" s="103"/>
      <c r="M20" s="102"/>
      <c r="N20" s="104"/>
      <c r="O20" s="105"/>
      <c r="P20" s="196" t="str">
        <f t="shared" si="1"/>
        <v/>
      </c>
      <c r="Q20" s="186"/>
      <c r="R20" s="106"/>
      <c r="S20" s="156"/>
      <c r="T20" s="165" t="str">
        <f t="shared" si="0"/>
        <v/>
      </c>
      <c r="U20" s="188" t="str">
        <f t="shared" si="2"/>
        <v/>
      </c>
    </row>
    <row r="21" spans="1:21" s="50" customFormat="1" ht="12.75" customHeight="1" x14ac:dyDescent="0.25">
      <c r="A21" s="83"/>
      <c r="B21" s="88">
        <v>6</v>
      </c>
      <c r="C21" s="367"/>
      <c r="D21" s="367"/>
      <c r="E21" s="102"/>
      <c r="F21" s="102"/>
      <c r="G21" s="102"/>
      <c r="H21" s="102"/>
      <c r="I21" s="104"/>
      <c r="J21" s="104"/>
      <c r="K21" s="102"/>
      <c r="L21" s="103"/>
      <c r="M21" s="102"/>
      <c r="N21" s="104"/>
      <c r="O21" s="105"/>
      <c r="P21" s="196" t="str">
        <f t="shared" si="1"/>
        <v/>
      </c>
      <c r="Q21" s="186"/>
      <c r="R21" s="106"/>
      <c r="S21" s="156"/>
      <c r="T21" s="165" t="str">
        <f t="shared" si="0"/>
        <v/>
      </c>
      <c r="U21" s="188" t="str">
        <f t="shared" si="2"/>
        <v/>
      </c>
    </row>
    <row r="22" spans="1:21" s="50" customFormat="1" ht="12.75" customHeight="1" x14ac:dyDescent="0.25">
      <c r="A22" s="83"/>
      <c r="B22" s="88">
        <v>7</v>
      </c>
      <c r="C22" s="367"/>
      <c r="D22" s="367"/>
      <c r="E22" s="102"/>
      <c r="F22" s="102"/>
      <c r="G22" s="102"/>
      <c r="H22" s="102"/>
      <c r="I22" s="104"/>
      <c r="J22" s="104"/>
      <c r="K22" s="102"/>
      <c r="L22" s="103"/>
      <c r="M22" s="102"/>
      <c r="N22" s="104"/>
      <c r="O22" s="105"/>
      <c r="P22" s="196" t="str">
        <f t="shared" si="1"/>
        <v/>
      </c>
      <c r="Q22" s="186"/>
      <c r="R22" s="106"/>
      <c r="S22" s="156"/>
      <c r="T22" s="165" t="str">
        <f t="shared" si="0"/>
        <v/>
      </c>
      <c r="U22" s="188" t="str">
        <f t="shared" si="2"/>
        <v/>
      </c>
    </row>
    <row r="23" spans="1:21" s="50" customFormat="1" ht="12.75" customHeight="1" x14ac:dyDescent="0.25">
      <c r="A23" s="83"/>
      <c r="B23" s="88">
        <v>8</v>
      </c>
      <c r="C23" s="367"/>
      <c r="D23" s="367"/>
      <c r="E23" s="102"/>
      <c r="F23" s="102"/>
      <c r="G23" s="102"/>
      <c r="H23" s="102"/>
      <c r="I23" s="104"/>
      <c r="J23" s="104"/>
      <c r="K23" s="102"/>
      <c r="L23" s="103"/>
      <c r="M23" s="102"/>
      <c r="N23" s="104"/>
      <c r="O23" s="105"/>
      <c r="P23" s="196" t="str">
        <f t="shared" si="1"/>
        <v/>
      </c>
      <c r="Q23" s="186"/>
      <c r="R23" s="106"/>
      <c r="S23" s="156"/>
      <c r="T23" s="165" t="str">
        <f t="shared" si="0"/>
        <v/>
      </c>
      <c r="U23" s="188" t="str">
        <f t="shared" si="2"/>
        <v/>
      </c>
    </row>
    <row r="24" spans="1:21" s="50" customFormat="1" ht="12.75" customHeight="1" x14ac:dyDescent="0.25">
      <c r="A24" s="83"/>
      <c r="B24" s="88">
        <v>9</v>
      </c>
      <c r="C24" s="367"/>
      <c r="D24" s="367"/>
      <c r="E24" s="102"/>
      <c r="F24" s="102"/>
      <c r="G24" s="102"/>
      <c r="H24" s="102"/>
      <c r="I24" s="104"/>
      <c r="J24" s="104"/>
      <c r="K24" s="102"/>
      <c r="L24" s="103"/>
      <c r="M24" s="102"/>
      <c r="N24" s="104"/>
      <c r="O24" s="105"/>
      <c r="P24" s="196" t="str">
        <f t="shared" si="1"/>
        <v/>
      </c>
      <c r="Q24" s="186"/>
      <c r="R24" s="106"/>
      <c r="S24" s="156"/>
      <c r="T24" s="165" t="str">
        <f t="shared" si="0"/>
        <v/>
      </c>
      <c r="U24" s="188" t="str">
        <f t="shared" si="2"/>
        <v/>
      </c>
    </row>
    <row r="25" spans="1:21" s="50" customFormat="1" ht="12.75" customHeight="1" x14ac:dyDescent="0.25">
      <c r="A25" s="83"/>
      <c r="B25" s="88">
        <v>10</v>
      </c>
      <c r="C25" s="367"/>
      <c r="D25" s="367"/>
      <c r="E25" s="102"/>
      <c r="F25" s="102"/>
      <c r="G25" s="102"/>
      <c r="H25" s="102"/>
      <c r="I25" s="104"/>
      <c r="J25" s="104"/>
      <c r="K25" s="102"/>
      <c r="L25" s="103"/>
      <c r="M25" s="102"/>
      <c r="N25" s="104"/>
      <c r="O25" s="105"/>
      <c r="P25" s="196" t="str">
        <f t="shared" si="1"/>
        <v/>
      </c>
      <c r="Q25" s="186"/>
      <c r="R25" s="106"/>
      <c r="S25" s="156"/>
      <c r="T25" s="165" t="str">
        <f t="shared" si="0"/>
        <v/>
      </c>
      <c r="U25" s="188" t="str">
        <f t="shared" si="2"/>
        <v/>
      </c>
    </row>
    <row r="26" spans="1:21" s="50" customFormat="1" ht="12.75" customHeight="1" x14ac:dyDescent="0.25">
      <c r="A26" s="83"/>
      <c r="B26" s="88">
        <v>11</v>
      </c>
      <c r="C26" s="367"/>
      <c r="D26" s="367"/>
      <c r="E26" s="102"/>
      <c r="F26" s="102"/>
      <c r="G26" s="102"/>
      <c r="H26" s="102"/>
      <c r="I26" s="104"/>
      <c r="J26" s="104"/>
      <c r="K26" s="102"/>
      <c r="L26" s="103"/>
      <c r="M26" s="102"/>
      <c r="N26" s="104"/>
      <c r="O26" s="105"/>
      <c r="P26" s="196" t="str">
        <f t="shared" si="1"/>
        <v/>
      </c>
      <c r="Q26" s="186"/>
      <c r="R26" s="106"/>
      <c r="S26" s="156"/>
      <c r="T26" s="165" t="str">
        <f t="shared" si="0"/>
        <v/>
      </c>
      <c r="U26" s="188" t="str">
        <f t="shared" si="2"/>
        <v/>
      </c>
    </row>
    <row r="27" spans="1:21" s="50" customFormat="1" ht="12.75" customHeight="1" x14ac:dyDescent="0.25">
      <c r="A27" s="83"/>
      <c r="B27" s="88">
        <v>12</v>
      </c>
      <c r="C27" s="367"/>
      <c r="D27" s="367"/>
      <c r="E27" s="102"/>
      <c r="F27" s="102"/>
      <c r="G27" s="102"/>
      <c r="H27" s="102"/>
      <c r="I27" s="104"/>
      <c r="J27" s="104"/>
      <c r="K27" s="102"/>
      <c r="L27" s="103"/>
      <c r="M27" s="102"/>
      <c r="N27" s="104"/>
      <c r="O27" s="105"/>
      <c r="P27" s="196" t="str">
        <f t="shared" si="1"/>
        <v/>
      </c>
      <c r="Q27" s="186"/>
      <c r="R27" s="106"/>
      <c r="S27" s="156"/>
      <c r="T27" s="165" t="str">
        <f t="shared" si="0"/>
        <v/>
      </c>
      <c r="U27" s="188" t="str">
        <f t="shared" si="2"/>
        <v/>
      </c>
    </row>
    <row r="28" spans="1:21" s="50" customFormat="1" ht="12.75" customHeight="1" x14ac:dyDescent="0.25">
      <c r="A28" s="83"/>
      <c r="B28" s="88">
        <v>13</v>
      </c>
      <c r="C28" s="367"/>
      <c r="D28" s="367"/>
      <c r="E28" s="102"/>
      <c r="F28" s="102"/>
      <c r="G28" s="102"/>
      <c r="H28" s="102"/>
      <c r="I28" s="104"/>
      <c r="J28" s="104"/>
      <c r="K28" s="102"/>
      <c r="L28" s="103"/>
      <c r="M28" s="102"/>
      <c r="N28" s="104"/>
      <c r="O28" s="105"/>
      <c r="P28" s="196" t="str">
        <f t="shared" si="1"/>
        <v/>
      </c>
      <c r="Q28" s="186"/>
      <c r="R28" s="106"/>
      <c r="S28" s="156"/>
      <c r="T28" s="165" t="str">
        <f t="shared" si="0"/>
        <v/>
      </c>
      <c r="U28" s="188" t="str">
        <f t="shared" si="2"/>
        <v/>
      </c>
    </row>
    <row r="29" spans="1:21" s="50" customFormat="1" ht="12.75" customHeight="1" x14ac:dyDescent="0.25">
      <c r="A29" s="83"/>
      <c r="B29" s="88">
        <v>14</v>
      </c>
      <c r="C29" s="367"/>
      <c r="D29" s="367"/>
      <c r="E29" s="102"/>
      <c r="F29" s="102"/>
      <c r="G29" s="102"/>
      <c r="H29" s="102"/>
      <c r="I29" s="104"/>
      <c r="J29" s="104"/>
      <c r="K29" s="102"/>
      <c r="L29" s="103"/>
      <c r="M29" s="102"/>
      <c r="N29" s="104"/>
      <c r="O29" s="105"/>
      <c r="P29" s="196" t="str">
        <f t="shared" si="1"/>
        <v/>
      </c>
      <c r="Q29" s="186"/>
      <c r="R29" s="106"/>
      <c r="S29" s="156"/>
      <c r="T29" s="165" t="str">
        <f t="shared" si="0"/>
        <v/>
      </c>
      <c r="U29" s="188" t="str">
        <f t="shared" si="2"/>
        <v/>
      </c>
    </row>
    <row r="30" spans="1:21" s="50" customFormat="1" ht="12.75" customHeight="1" x14ac:dyDescent="0.25">
      <c r="A30" s="83"/>
      <c r="B30" s="88">
        <v>15</v>
      </c>
      <c r="C30" s="367"/>
      <c r="D30" s="367"/>
      <c r="E30" s="102"/>
      <c r="F30" s="102"/>
      <c r="G30" s="102"/>
      <c r="H30" s="102"/>
      <c r="I30" s="104"/>
      <c r="J30" s="104"/>
      <c r="K30" s="102"/>
      <c r="L30" s="103"/>
      <c r="M30" s="102"/>
      <c r="N30" s="104"/>
      <c r="O30" s="105"/>
      <c r="P30" s="196" t="str">
        <f t="shared" si="1"/>
        <v/>
      </c>
      <c r="Q30" s="186"/>
      <c r="R30" s="106"/>
      <c r="S30" s="156"/>
      <c r="T30" s="165" t="str">
        <f t="shared" si="0"/>
        <v/>
      </c>
      <c r="U30" s="188" t="str">
        <f t="shared" si="2"/>
        <v/>
      </c>
    </row>
    <row r="31" spans="1:21" s="50" customFormat="1" ht="12.75" customHeight="1" x14ac:dyDescent="0.25">
      <c r="A31" s="83"/>
      <c r="B31" s="88">
        <v>16</v>
      </c>
      <c r="C31" s="367"/>
      <c r="D31" s="367"/>
      <c r="E31" s="102"/>
      <c r="F31" s="102"/>
      <c r="G31" s="102"/>
      <c r="H31" s="102"/>
      <c r="I31" s="104"/>
      <c r="J31" s="104"/>
      <c r="K31" s="102"/>
      <c r="L31" s="103"/>
      <c r="M31" s="102"/>
      <c r="N31" s="104"/>
      <c r="O31" s="105"/>
      <c r="P31" s="196" t="str">
        <f t="shared" si="1"/>
        <v/>
      </c>
      <c r="Q31" s="186"/>
      <c r="R31" s="106"/>
      <c r="S31" s="156"/>
      <c r="T31" s="165" t="str">
        <f t="shared" si="0"/>
        <v/>
      </c>
      <c r="U31" s="188" t="str">
        <f t="shared" si="2"/>
        <v/>
      </c>
    </row>
    <row r="32" spans="1:21" s="50" customFormat="1" ht="12.75" customHeight="1" x14ac:dyDescent="0.25">
      <c r="A32" s="83"/>
      <c r="B32" s="88">
        <v>17</v>
      </c>
      <c r="C32" s="367"/>
      <c r="D32" s="367"/>
      <c r="E32" s="102"/>
      <c r="F32" s="102"/>
      <c r="G32" s="102"/>
      <c r="H32" s="102"/>
      <c r="I32" s="104"/>
      <c r="J32" s="104"/>
      <c r="K32" s="102"/>
      <c r="L32" s="103"/>
      <c r="M32" s="102"/>
      <c r="N32" s="104"/>
      <c r="O32" s="105"/>
      <c r="P32" s="196" t="str">
        <f t="shared" si="1"/>
        <v/>
      </c>
      <c r="Q32" s="186"/>
      <c r="R32" s="106"/>
      <c r="S32" s="156"/>
      <c r="T32" s="165" t="str">
        <f t="shared" si="0"/>
        <v/>
      </c>
      <c r="U32" s="188" t="str">
        <f t="shared" si="2"/>
        <v/>
      </c>
    </row>
    <row r="33" spans="1:21" s="50" customFormat="1" ht="12.75" customHeight="1" x14ac:dyDescent="0.25">
      <c r="A33" s="83"/>
      <c r="B33" s="88">
        <v>18</v>
      </c>
      <c r="C33" s="367"/>
      <c r="D33" s="367"/>
      <c r="E33" s="102"/>
      <c r="F33" s="102"/>
      <c r="G33" s="102"/>
      <c r="H33" s="102"/>
      <c r="I33" s="104"/>
      <c r="J33" s="104"/>
      <c r="K33" s="102"/>
      <c r="L33" s="103"/>
      <c r="M33" s="102"/>
      <c r="N33" s="104"/>
      <c r="O33" s="105"/>
      <c r="P33" s="196" t="str">
        <f t="shared" si="1"/>
        <v/>
      </c>
      <c r="Q33" s="186"/>
      <c r="R33" s="106"/>
      <c r="S33" s="156"/>
      <c r="T33" s="165" t="str">
        <f t="shared" si="0"/>
        <v/>
      </c>
      <c r="U33" s="188" t="str">
        <f t="shared" si="2"/>
        <v/>
      </c>
    </row>
    <row r="34" spans="1:21" s="50" customFormat="1" ht="12.75" customHeight="1" x14ac:dyDescent="0.25">
      <c r="A34" s="83"/>
      <c r="B34" s="88">
        <v>19</v>
      </c>
      <c r="C34" s="367"/>
      <c r="D34" s="367"/>
      <c r="E34" s="102"/>
      <c r="F34" s="102"/>
      <c r="G34" s="102"/>
      <c r="H34" s="102"/>
      <c r="I34" s="104"/>
      <c r="J34" s="104"/>
      <c r="K34" s="102"/>
      <c r="L34" s="103"/>
      <c r="M34" s="102"/>
      <c r="N34" s="104"/>
      <c r="O34" s="105"/>
      <c r="P34" s="196" t="str">
        <f t="shared" si="1"/>
        <v/>
      </c>
      <c r="Q34" s="186"/>
      <c r="R34" s="106"/>
      <c r="S34" s="156"/>
      <c r="T34" s="165" t="str">
        <f t="shared" si="0"/>
        <v/>
      </c>
      <c r="U34" s="188" t="str">
        <f t="shared" si="2"/>
        <v/>
      </c>
    </row>
    <row r="35" spans="1:21" s="50" customFormat="1" ht="12.75" customHeight="1" x14ac:dyDescent="0.25">
      <c r="A35" s="83"/>
      <c r="B35" s="88">
        <v>20</v>
      </c>
      <c r="C35" s="367"/>
      <c r="D35" s="367"/>
      <c r="E35" s="102"/>
      <c r="F35" s="102"/>
      <c r="G35" s="102"/>
      <c r="H35" s="102"/>
      <c r="I35" s="104"/>
      <c r="J35" s="104"/>
      <c r="K35" s="102"/>
      <c r="L35" s="103"/>
      <c r="M35" s="102"/>
      <c r="N35" s="104"/>
      <c r="O35" s="105"/>
      <c r="P35" s="196" t="str">
        <f t="shared" si="1"/>
        <v/>
      </c>
      <c r="Q35" s="186"/>
      <c r="R35" s="106"/>
      <c r="S35" s="156"/>
      <c r="T35" s="165" t="str">
        <f t="shared" si="0"/>
        <v/>
      </c>
      <c r="U35" s="188" t="str">
        <f t="shared" si="2"/>
        <v/>
      </c>
    </row>
    <row r="36" spans="1:21" s="50" customFormat="1" ht="12.75" customHeight="1" x14ac:dyDescent="0.25">
      <c r="A36" s="83"/>
      <c r="B36" s="88">
        <v>21</v>
      </c>
      <c r="C36" s="367"/>
      <c r="D36" s="367"/>
      <c r="E36" s="102"/>
      <c r="F36" s="102"/>
      <c r="G36" s="102"/>
      <c r="H36" s="102"/>
      <c r="I36" s="104"/>
      <c r="J36" s="104"/>
      <c r="K36" s="102"/>
      <c r="L36" s="103"/>
      <c r="M36" s="102"/>
      <c r="N36" s="104"/>
      <c r="O36" s="105"/>
      <c r="P36" s="196" t="str">
        <f t="shared" si="1"/>
        <v/>
      </c>
      <c r="Q36" s="186"/>
      <c r="R36" s="106"/>
      <c r="S36" s="156"/>
      <c r="T36" s="165" t="str">
        <f t="shared" si="0"/>
        <v/>
      </c>
      <c r="U36" s="188" t="str">
        <f t="shared" si="2"/>
        <v/>
      </c>
    </row>
    <row r="37" spans="1:21" s="50" customFormat="1" ht="12.75" customHeight="1" x14ac:dyDescent="0.25">
      <c r="A37" s="83"/>
      <c r="B37" s="88">
        <v>22</v>
      </c>
      <c r="C37" s="367"/>
      <c r="D37" s="367"/>
      <c r="E37" s="102"/>
      <c r="F37" s="102"/>
      <c r="G37" s="102"/>
      <c r="H37" s="102"/>
      <c r="I37" s="104"/>
      <c r="J37" s="104"/>
      <c r="K37" s="102"/>
      <c r="L37" s="103"/>
      <c r="M37" s="102"/>
      <c r="N37" s="104"/>
      <c r="O37" s="105"/>
      <c r="P37" s="196" t="str">
        <f t="shared" si="1"/>
        <v/>
      </c>
      <c r="Q37" s="186"/>
      <c r="R37" s="106"/>
      <c r="S37" s="156"/>
      <c r="T37" s="165" t="str">
        <f t="shared" si="0"/>
        <v/>
      </c>
      <c r="U37" s="188" t="str">
        <f t="shared" si="2"/>
        <v/>
      </c>
    </row>
    <row r="38" spans="1:21" s="50" customFormat="1" ht="12.75" customHeight="1" x14ac:dyDescent="0.25">
      <c r="A38" s="83"/>
      <c r="B38" s="88">
        <v>23</v>
      </c>
      <c r="C38" s="367"/>
      <c r="D38" s="367"/>
      <c r="E38" s="102"/>
      <c r="F38" s="102"/>
      <c r="G38" s="102"/>
      <c r="H38" s="102"/>
      <c r="I38" s="104"/>
      <c r="J38" s="104"/>
      <c r="K38" s="102"/>
      <c r="L38" s="103"/>
      <c r="M38" s="102"/>
      <c r="N38" s="104"/>
      <c r="O38" s="105"/>
      <c r="P38" s="196" t="str">
        <f t="shared" si="1"/>
        <v/>
      </c>
      <c r="Q38" s="186"/>
      <c r="R38" s="106"/>
      <c r="S38" s="156"/>
      <c r="T38" s="165" t="str">
        <f t="shared" si="0"/>
        <v/>
      </c>
      <c r="U38" s="188" t="str">
        <f t="shared" si="2"/>
        <v/>
      </c>
    </row>
    <row r="39" spans="1:21" s="50" customFormat="1" ht="12.75" customHeight="1" x14ac:dyDescent="0.25">
      <c r="A39" s="83"/>
      <c r="B39" s="88">
        <v>24</v>
      </c>
      <c r="C39" s="367"/>
      <c r="D39" s="367"/>
      <c r="E39" s="102"/>
      <c r="F39" s="102"/>
      <c r="G39" s="102"/>
      <c r="H39" s="102"/>
      <c r="I39" s="104"/>
      <c r="J39" s="104"/>
      <c r="K39" s="102"/>
      <c r="L39" s="103"/>
      <c r="M39" s="102"/>
      <c r="N39" s="104"/>
      <c r="O39" s="105"/>
      <c r="P39" s="196" t="str">
        <f t="shared" si="1"/>
        <v/>
      </c>
      <c r="Q39" s="186"/>
      <c r="R39" s="106"/>
      <c r="S39" s="156"/>
      <c r="T39" s="165" t="str">
        <f t="shared" si="0"/>
        <v/>
      </c>
      <c r="U39" s="188" t="str">
        <f t="shared" si="2"/>
        <v/>
      </c>
    </row>
    <row r="40" spans="1:21" s="50" customFormat="1" ht="12.75" customHeight="1" x14ac:dyDescent="0.25">
      <c r="A40" s="83"/>
      <c r="B40" s="88">
        <v>25</v>
      </c>
      <c r="C40" s="367"/>
      <c r="D40" s="367"/>
      <c r="E40" s="102"/>
      <c r="F40" s="102"/>
      <c r="G40" s="102"/>
      <c r="H40" s="102"/>
      <c r="I40" s="104"/>
      <c r="J40" s="104"/>
      <c r="K40" s="102"/>
      <c r="L40" s="103"/>
      <c r="M40" s="102"/>
      <c r="N40" s="104"/>
      <c r="O40" s="105"/>
      <c r="P40" s="196" t="str">
        <f t="shared" si="1"/>
        <v/>
      </c>
      <c r="Q40" s="186"/>
      <c r="R40" s="106"/>
      <c r="S40" s="156"/>
      <c r="T40" s="165" t="str">
        <f t="shared" si="0"/>
        <v/>
      </c>
      <c r="U40" s="188" t="str">
        <f t="shared" si="2"/>
        <v/>
      </c>
    </row>
    <row r="41" spans="1:21" s="50" customFormat="1" ht="12.75" customHeight="1" x14ac:dyDescent="0.25">
      <c r="A41" s="83"/>
      <c r="B41" s="88">
        <v>26</v>
      </c>
      <c r="C41" s="367"/>
      <c r="D41" s="367"/>
      <c r="E41" s="102"/>
      <c r="F41" s="102"/>
      <c r="G41" s="102"/>
      <c r="H41" s="102"/>
      <c r="I41" s="104"/>
      <c r="J41" s="104"/>
      <c r="K41" s="102"/>
      <c r="L41" s="103"/>
      <c r="M41" s="102"/>
      <c r="N41" s="104"/>
      <c r="O41" s="105"/>
      <c r="P41" s="196" t="str">
        <f t="shared" si="1"/>
        <v/>
      </c>
      <c r="Q41" s="186"/>
      <c r="R41" s="106"/>
      <c r="S41" s="156"/>
      <c r="T41" s="165" t="str">
        <f t="shared" si="0"/>
        <v/>
      </c>
      <c r="U41" s="188" t="str">
        <f t="shared" si="2"/>
        <v/>
      </c>
    </row>
    <row r="42" spans="1:21" s="50" customFormat="1" ht="12.75" customHeight="1" x14ac:dyDescent="0.25">
      <c r="A42" s="83"/>
      <c r="B42" s="88">
        <v>27</v>
      </c>
      <c r="C42" s="367"/>
      <c r="D42" s="367"/>
      <c r="E42" s="102"/>
      <c r="F42" s="102"/>
      <c r="G42" s="102"/>
      <c r="H42" s="102"/>
      <c r="I42" s="104"/>
      <c r="J42" s="104"/>
      <c r="K42" s="102"/>
      <c r="L42" s="103"/>
      <c r="M42" s="102"/>
      <c r="N42" s="104"/>
      <c r="O42" s="105"/>
      <c r="P42" s="196" t="str">
        <f t="shared" si="1"/>
        <v/>
      </c>
      <c r="Q42" s="186"/>
      <c r="R42" s="106"/>
      <c r="S42" s="156"/>
      <c r="T42" s="165" t="str">
        <f t="shared" si="0"/>
        <v/>
      </c>
      <c r="U42" s="188" t="str">
        <f t="shared" si="2"/>
        <v/>
      </c>
    </row>
    <row r="43" spans="1:21" s="50" customFormat="1" ht="12.75" customHeight="1" x14ac:dyDescent="0.25">
      <c r="A43" s="83"/>
      <c r="B43" s="88">
        <v>28</v>
      </c>
      <c r="C43" s="367"/>
      <c r="D43" s="367"/>
      <c r="E43" s="102"/>
      <c r="F43" s="102"/>
      <c r="G43" s="102"/>
      <c r="H43" s="102"/>
      <c r="I43" s="104"/>
      <c r="J43" s="104"/>
      <c r="K43" s="102"/>
      <c r="L43" s="103"/>
      <c r="M43" s="102"/>
      <c r="N43" s="104"/>
      <c r="O43" s="105"/>
      <c r="P43" s="196" t="str">
        <f t="shared" si="1"/>
        <v/>
      </c>
      <c r="Q43" s="186"/>
      <c r="R43" s="106"/>
      <c r="S43" s="156"/>
      <c r="T43" s="165" t="str">
        <f t="shared" si="0"/>
        <v/>
      </c>
      <c r="U43" s="188" t="str">
        <f t="shared" si="2"/>
        <v/>
      </c>
    </row>
    <row r="44" spans="1:21" s="50" customFormat="1" ht="12.75" customHeight="1" x14ac:dyDescent="0.25">
      <c r="A44" s="83"/>
      <c r="B44" s="88">
        <v>29</v>
      </c>
      <c r="C44" s="367"/>
      <c r="D44" s="367"/>
      <c r="E44" s="102"/>
      <c r="F44" s="102"/>
      <c r="G44" s="102"/>
      <c r="H44" s="102"/>
      <c r="I44" s="104"/>
      <c r="J44" s="104"/>
      <c r="K44" s="102"/>
      <c r="L44" s="103"/>
      <c r="M44" s="102"/>
      <c r="N44" s="104"/>
      <c r="O44" s="105"/>
      <c r="P44" s="196" t="str">
        <f t="shared" si="1"/>
        <v/>
      </c>
      <c r="Q44" s="186"/>
      <c r="R44" s="106"/>
      <c r="S44" s="156"/>
      <c r="T44" s="165" t="str">
        <f t="shared" si="0"/>
        <v/>
      </c>
      <c r="U44" s="188" t="str">
        <f t="shared" si="2"/>
        <v/>
      </c>
    </row>
    <row r="45" spans="1:21" s="50" customFormat="1" ht="12.75" customHeight="1" x14ac:dyDescent="0.25">
      <c r="A45" s="83"/>
      <c r="B45" s="88">
        <v>30</v>
      </c>
      <c r="C45" s="367"/>
      <c r="D45" s="367"/>
      <c r="E45" s="102"/>
      <c r="F45" s="102"/>
      <c r="G45" s="102"/>
      <c r="H45" s="102"/>
      <c r="I45" s="104"/>
      <c r="J45" s="104"/>
      <c r="K45" s="102"/>
      <c r="L45" s="103"/>
      <c r="M45" s="102"/>
      <c r="N45" s="104"/>
      <c r="O45" s="105"/>
      <c r="P45" s="196" t="str">
        <f t="shared" si="1"/>
        <v/>
      </c>
      <c r="Q45" s="186"/>
      <c r="R45" s="106"/>
      <c r="S45" s="156"/>
      <c r="T45" s="165" t="str">
        <f t="shared" si="0"/>
        <v/>
      </c>
      <c r="U45" s="188" t="str">
        <f t="shared" si="2"/>
        <v/>
      </c>
    </row>
    <row r="46" spans="1:21" s="50" customFormat="1" ht="12.75" customHeight="1" x14ac:dyDescent="0.25">
      <c r="A46" s="83"/>
      <c r="B46" s="88">
        <v>31</v>
      </c>
      <c r="C46" s="367"/>
      <c r="D46" s="367"/>
      <c r="E46" s="102"/>
      <c r="F46" s="102"/>
      <c r="G46" s="102"/>
      <c r="H46" s="102"/>
      <c r="I46" s="104"/>
      <c r="J46" s="104"/>
      <c r="K46" s="102"/>
      <c r="L46" s="103"/>
      <c r="M46" s="102"/>
      <c r="N46" s="104"/>
      <c r="O46" s="105"/>
      <c r="P46" s="196" t="str">
        <f t="shared" si="1"/>
        <v/>
      </c>
      <c r="Q46" s="186"/>
      <c r="R46" s="106"/>
      <c r="S46" s="156"/>
      <c r="T46" s="165" t="str">
        <f t="shared" si="0"/>
        <v/>
      </c>
      <c r="U46" s="188" t="str">
        <f t="shared" si="2"/>
        <v/>
      </c>
    </row>
    <row r="47" spans="1:21" s="50" customFormat="1" ht="12.75" customHeight="1" x14ac:dyDescent="0.25">
      <c r="A47" s="83"/>
      <c r="B47" s="88">
        <v>32</v>
      </c>
      <c r="C47" s="367"/>
      <c r="D47" s="367"/>
      <c r="E47" s="102"/>
      <c r="F47" s="102"/>
      <c r="G47" s="102"/>
      <c r="H47" s="102"/>
      <c r="I47" s="104"/>
      <c r="J47" s="104"/>
      <c r="K47" s="102"/>
      <c r="L47" s="103"/>
      <c r="M47" s="102"/>
      <c r="N47" s="104"/>
      <c r="O47" s="105"/>
      <c r="P47" s="196" t="str">
        <f t="shared" si="1"/>
        <v/>
      </c>
      <c r="Q47" s="186"/>
      <c r="R47" s="106"/>
      <c r="S47" s="156"/>
      <c r="T47" s="165" t="str">
        <f t="shared" si="0"/>
        <v/>
      </c>
      <c r="U47" s="188" t="str">
        <f t="shared" si="2"/>
        <v/>
      </c>
    </row>
    <row r="48" spans="1:21" s="50" customFormat="1" ht="12.75" customHeight="1" x14ac:dyDescent="0.25">
      <c r="A48" s="83"/>
      <c r="B48" s="88">
        <v>33</v>
      </c>
      <c r="C48" s="367"/>
      <c r="D48" s="367"/>
      <c r="E48" s="102"/>
      <c r="F48" s="102"/>
      <c r="G48" s="102"/>
      <c r="H48" s="102"/>
      <c r="I48" s="104"/>
      <c r="J48" s="104"/>
      <c r="K48" s="102"/>
      <c r="L48" s="103"/>
      <c r="M48" s="102"/>
      <c r="N48" s="104"/>
      <c r="O48" s="105"/>
      <c r="P48" s="196" t="str">
        <f t="shared" si="1"/>
        <v/>
      </c>
      <c r="Q48" s="186"/>
      <c r="R48" s="106"/>
      <c r="S48" s="156"/>
      <c r="T48" s="165" t="str">
        <f t="shared" si="0"/>
        <v/>
      </c>
      <c r="U48" s="188" t="str">
        <f t="shared" si="2"/>
        <v/>
      </c>
    </row>
    <row r="49" spans="1:21" s="50" customFormat="1" ht="12.75" customHeight="1" x14ac:dyDescent="0.25">
      <c r="A49" s="83"/>
      <c r="B49" s="88">
        <v>34</v>
      </c>
      <c r="C49" s="367"/>
      <c r="D49" s="367"/>
      <c r="E49" s="102"/>
      <c r="F49" s="102"/>
      <c r="G49" s="102"/>
      <c r="H49" s="102"/>
      <c r="I49" s="104"/>
      <c r="J49" s="104"/>
      <c r="K49" s="102"/>
      <c r="L49" s="103"/>
      <c r="M49" s="102"/>
      <c r="N49" s="104"/>
      <c r="O49" s="105"/>
      <c r="P49" s="196" t="str">
        <f t="shared" si="1"/>
        <v/>
      </c>
      <c r="Q49" s="186"/>
      <c r="R49" s="106"/>
      <c r="S49" s="156"/>
      <c r="T49" s="165" t="str">
        <f t="shared" si="0"/>
        <v/>
      </c>
      <c r="U49" s="188" t="str">
        <f t="shared" si="2"/>
        <v/>
      </c>
    </row>
    <row r="50" spans="1:21" s="50" customFormat="1" ht="12.75" customHeight="1" x14ac:dyDescent="0.25">
      <c r="A50" s="83"/>
      <c r="B50" s="88">
        <v>35</v>
      </c>
      <c r="C50" s="367"/>
      <c r="D50" s="367"/>
      <c r="E50" s="102"/>
      <c r="F50" s="102"/>
      <c r="G50" s="102"/>
      <c r="H50" s="102"/>
      <c r="I50" s="104"/>
      <c r="J50" s="104"/>
      <c r="K50" s="102"/>
      <c r="L50" s="103"/>
      <c r="M50" s="102"/>
      <c r="N50" s="104"/>
      <c r="O50" s="105"/>
      <c r="P50" s="196" t="str">
        <f t="shared" si="1"/>
        <v/>
      </c>
      <c r="Q50" s="186"/>
      <c r="R50" s="106"/>
      <c r="S50" s="156"/>
      <c r="T50" s="165" t="str">
        <f t="shared" si="0"/>
        <v/>
      </c>
      <c r="U50" s="188" t="str">
        <f t="shared" si="2"/>
        <v/>
      </c>
    </row>
    <row r="51" spans="1:21" s="50" customFormat="1" ht="12.75" customHeight="1" x14ac:dyDescent="0.25">
      <c r="A51" s="83"/>
      <c r="B51" s="88">
        <v>36</v>
      </c>
      <c r="C51" s="367"/>
      <c r="D51" s="367"/>
      <c r="E51" s="102"/>
      <c r="F51" s="102"/>
      <c r="G51" s="102"/>
      <c r="H51" s="102"/>
      <c r="I51" s="104"/>
      <c r="J51" s="104"/>
      <c r="K51" s="102"/>
      <c r="L51" s="103"/>
      <c r="M51" s="102"/>
      <c r="N51" s="104"/>
      <c r="O51" s="105"/>
      <c r="P51" s="196" t="str">
        <f t="shared" si="1"/>
        <v/>
      </c>
      <c r="Q51" s="186"/>
      <c r="R51" s="106"/>
      <c r="S51" s="156"/>
      <c r="T51" s="165" t="str">
        <f t="shared" si="0"/>
        <v/>
      </c>
      <c r="U51" s="188" t="str">
        <f t="shared" si="2"/>
        <v/>
      </c>
    </row>
    <row r="52" spans="1:21" s="50" customFormat="1" ht="12.75" customHeight="1" x14ac:dyDescent="0.25">
      <c r="A52" s="83"/>
      <c r="B52" s="88">
        <v>37</v>
      </c>
      <c r="C52" s="367"/>
      <c r="D52" s="367"/>
      <c r="E52" s="102"/>
      <c r="F52" s="102"/>
      <c r="G52" s="102"/>
      <c r="H52" s="102"/>
      <c r="I52" s="104"/>
      <c r="J52" s="104"/>
      <c r="K52" s="102"/>
      <c r="L52" s="103"/>
      <c r="M52" s="102"/>
      <c r="N52" s="104"/>
      <c r="O52" s="105"/>
      <c r="P52" s="196" t="str">
        <f t="shared" si="1"/>
        <v/>
      </c>
      <c r="Q52" s="186"/>
      <c r="R52" s="106"/>
      <c r="S52" s="156"/>
      <c r="T52" s="165" t="str">
        <f t="shared" si="0"/>
        <v/>
      </c>
      <c r="U52" s="188" t="str">
        <f t="shared" si="2"/>
        <v/>
      </c>
    </row>
    <row r="53" spans="1:21" s="50" customFormat="1" ht="12.75" customHeight="1" x14ac:dyDescent="0.25">
      <c r="A53" s="83"/>
      <c r="B53" s="88">
        <v>38</v>
      </c>
      <c r="C53" s="367"/>
      <c r="D53" s="367"/>
      <c r="E53" s="102"/>
      <c r="F53" s="102"/>
      <c r="G53" s="102"/>
      <c r="H53" s="102"/>
      <c r="I53" s="104"/>
      <c r="J53" s="104"/>
      <c r="K53" s="102"/>
      <c r="L53" s="103"/>
      <c r="M53" s="102"/>
      <c r="N53" s="104"/>
      <c r="O53" s="105"/>
      <c r="P53" s="196" t="str">
        <f t="shared" si="1"/>
        <v/>
      </c>
      <c r="Q53" s="186"/>
      <c r="R53" s="106"/>
      <c r="S53" s="156"/>
      <c r="T53" s="165" t="str">
        <f t="shared" si="0"/>
        <v/>
      </c>
      <c r="U53" s="188" t="str">
        <f t="shared" si="2"/>
        <v/>
      </c>
    </row>
    <row r="54" spans="1:21" s="50" customFormat="1" ht="12.75" customHeight="1" x14ac:dyDescent="0.25">
      <c r="A54" s="83"/>
      <c r="B54" s="88">
        <v>39</v>
      </c>
      <c r="C54" s="367"/>
      <c r="D54" s="367"/>
      <c r="E54" s="102"/>
      <c r="F54" s="102"/>
      <c r="G54" s="102"/>
      <c r="H54" s="102"/>
      <c r="I54" s="104"/>
      <c r="J54" s="104"/>
      <c r="K54" s="102"/>
      <c r="L54" s="103"/>
      <c r="M54" s="102"/>
      <c r="N54" s="104"/>
      <c r="O54" s="105"/>
      <c r="P54" s="196" t="str">
        <f t="shared" si="1"/>
        <v/>
      </c>
      <c r="Q54" s="186"/>
      <c r="R54" s="106"/>
      <c r="S54" s="156"/>
      <c r="T54" s="165" t="str">
        <f t="shared" si="0"/>
        <v/>
      </c>
      <c r="U54" s="188" t="str">
        <f t="shared" si="2"/>
        <v/>
      </c>
    </row>
    <row r="55" spans="1:21" s="50" customFormat="1" ht="12.75" customHeight="1" x14ac:dyDescent="0.25">
      <c r="A55" s="83"/>
      <c r="B55" s="88">
        <v>40</v>
      </c>
      <c r="C55" s="367"/>
      <c r="D55" s="367"/>
      <c r="E55" s="102"/>
      <c r="F55" s="102"/>
      <c r="G55" s="102"/>
      <c r="H55" s="102"/>
      <c r="I55" s="104"/>
      <c r="J55" s="104"/>
      <c r="K55" s="102"/>
      <c r="L55" s="103"/>
      <c r="M55" s="102"/>
      <c r="N55" s="104"/>
      <c r="O55" s="105"/>
      <c r="P55" s="196" t="str">
        <f t="shared" si="1"/>
        <v/>
      </c>
      <c r="Q55" s="186"/>
      <c r="R55" s="106"/>
      <c r="S55" s="156"/>
      <c r="T55" s="165" t="str">
        <f t="shared" si="0"/>
        <v/>
      </c>
      <c r="U55" s="188" t="str">
        <f t="shared" si="2"/>
        <v/>
      </c>
    </row>
    <row r="56" spans="1:21" s="51" customFormat="1" ht="12.75" customHeight="1" x14ac:dyDescent="0.25">
      <c r="A56" s="83"/>
      <c r="B56" s="88">
        <v>41</v>
      </c>
      <c r="C56" s="367"/>
      <c r="D56" s="367"/>
      <c r="E56" s="224"/>
      <c r="F56" s="224"/>
      <c r="G56" s="224"/>
      <c r="H56" s="224"/>
      <c r="I56" s="104"/>
      <c r="J56" s="104"/>
      <c r="K56" s="224"/>
      <c r="L56" s="103"/>
      <c r="M56" s="224"/>
      <c r="N56" s="104"/>
      <c r="O56" s="105"/>
      <c r="P56" s="196" t="str">
        <f t="shared" ref="P56:P119" si="3">IF(I56="","",(I56/12)*0.3)</f>
        <v/>
      </c>
      <c r="Q56" s="186"/>
      <c r="R56" s="106"/>
      <c r="S56" s="156"/>
      <c r="T56" s="165" t="str">
        <f t="shared" ref="T56:T119" si="4">IF(S56="Yes",N56,IF(S56="No","",""))</f>
        <v/>
      </c>
      <c r="U56" s="188" t="str">
        <f t="shared" ref="U56:U119" si="5">IF(S56="Yes",Q56,IF(S56="No","",""))</f>
        <v/>
      </c>
    </row>
    <row r="57" spans="1:21" s="51" customFormat="1" ht="12.75" customHeight="1" x14ac:dyDescent="0.25">
      <c r="A57" s="83"/>
      <c r="B57" s="88">
        <v>42</v>
      </c>
      <c r="C57" s="367"/>
      <c r="D57" s="367"/>
      <c r="E57" s="224"/>
      <c r="F57" s="224"/>
      <c r="G57" s="224"/>
      <c r="H57" s="224"/>
      <c r="I57" s="104"/>
      <c r="J57" s="104"/>
      <c r="K57" s="224"/>
      <c r="L57" s="103"/>
      <c r="M57" s="224"/>
      <c r="N57" s="104"/>
      <c r="O57" s="105"/>
      <c r="P57" s="196" t="str">
        <f t="shared" si="3"/>
        <v/>
      </c>
      <c r="Q57" s="186"/>
      <c r="R57" s="106"/>
      <c r="S57" s="156"/>
      <c r="T57" s="165" t="str">
        <f t="shared" si="4"/>
        <v/>
      </c>
      <c r="U57" s="188" t="str">
        <f t="shared" si="5"/>
        <v/>
      </c>
    </row>
    <row r="58" spans="1:21" s="51" customFormat="1" ht="12.75" customHeight="1" x14ac:dyDescent="0.25">
      <c r="A58" s="83"/>
      <c r="B58" s="88">
        <v>43</v>
      </c>
      <c r="C58" s="367"/>
      <c r="D58" s="367"/>
      <c r="E58" s="224"/>
      <c r="F58" s="224"/>
      <c r="G58" s="224"/>
      <c r="H58" s="224"/>
      <c r="I58" s="104"/>
      <c r="J58" s="104"/>
      <c r="K58" s="224"/>
      <c r="L58" s="103"/>
      <c r="M58" s="224"/>
      <c r="N58" s="104"/>
      <c r="O58" s="105"/>
      <c r="P58" s="196" t="str">
        <f t="shared" si="3"/>
        <v/>
      </c>
      <c r="Q58" s="186"/>
      <c r="R58" s="106"/>
      <c r="S58" s="156"/>
      <c r="T58" s="165" t="str">
        <f t="shared" si="4"/>
        <v/>
      </c>
      <c r="U58" s="188" t="str">
        <f t="shared" si="5"/>
        <v/>
      </c>
    </row>
    <row r="59" spans="1:21" s="51" customFormat="1" ht="12.75" customHeight="1" x14ac:dyDescent="0.25">
      <c r="A59" s="83"/>
      <c r="B59" s="88">
        <v>44</v>
      </c>
      <c r="C59" s="367"/>
      <c r="D59" s="367"/>
      <c r="E59" s="224"/>
      <c r="F59" s="224"/>
      <c r="G59" s="224"/>
      <c r="H59" s="224"/>
      <c r="I59" s="104"/>
      <c r="J59" s="104"/>
      <c r="K59" s="224"/>
      <c r="L59" s="103"/>
      <c r="M59" s="224"/>
      <c r="N59" s="104"/>
      <c r="O59" s="105"/>
      <c r="P59" s="196" t="str">
        <f t="shared" si="3"/>
        <v/>
      </c>
      <c r="Q59" s="186"/>
      <c r="R59" s="106"/>
      <c r="S59" s="156"/>
      <c r="T59" s="165" t="str">
        <f t="shared" si="4"/>
        <v/>
      </c>
      <c r="U59" s="188" t="str">
        <f t="shared" si="5"/>
        <v/>
      </c>
    </row>
    <row r="60" spans="1:21" s="51" customFormat="1" ht="12.75" customHeight="1" x14ac:dyDescent="0.25">
      <c r="A60" s="83"/>
      <c r="B60" s="88">
        <v>45</v>
      </c>
      <c r="C60" s="367"/>
      <c r="D60" s="367"/>
      <c r="E60" s="224"/>
      <c r="F60" s="224"/>
      <c r="G60" s="224"/>
      <c r="H60" s="224"/>
      <c r="I60" s="104"/>
      <c r="J60" s="104"/>
      <c r="K60" s="224"/>
      <c r="L60" s="103"/>
      <c r="M60" s="224"/>
      <c r="N60" s="104"/>
      <c r="O60" s="105"/>
      <c r="P60" s="196" t="str">
        <f t="shared" si="3"/>
        <v/>
      </c>
      <c r="Q60" s="186"/>
      <c r="R60" s="106"/>
      <c r="S60" s="156"/>
      <c r="T60" s="165" t="str">
        <f t="shared" si="4"/>
        <v/>
      </c>
      <c r="U60" s="188" t="str">
        <f t="shared" si="5"/>
        <v/>
      </c>
    </row>
    <row r="61" spans="1:21" s="51" customFormat="1" ht="12.75" customHeight="1" x14ac:dyDescent="0.25">
      <c r="A61" s="83"/>
      <c r="B61" s="88">
        <v>46</v>
      </c>
      <c r="C61" s="367"/>
      <c r="D61" s="367"/>
      <c r="E61" s="224"/>
      <c r="F61" s="224"/>
      <c r="G61" s="224"/>
      <c r="H61" s="224"/>
      <c r="I61" s="104"/>
      <c r="J61" s="104"/>
      <c r="K61" s="224"/>
      <c r="L61" s="103"/>
      <c r="M61" s="224"/>
      <c r="N61" s="104"/>
      <c r="O61" s="105"/>
      <c r="P61" s="196" t="str">
        <f t="shared" si="3"/>
        <v/>
      </c>
      <c r="Q61" s="186"/>
      <c r="R61" s="106"/>
      <c r="S61" s="156"/>
      <c r="T61" s="165" t="str">
        <f t="shared" si="4"/>
        <v/>
      </c>
      <c r="U61" s="188" t="str">
        <f t="shared" si="5"/>
        <v/>
      </c>
    </row>
    <row r="62" spans="1:21" s="51" customFormat="1" ht="12.75" customHeight="1" x14ac:dyDescent="0.25">
      <c r="A62" s="83"/>
      <c r="B62" s="88">
        <v>47</v>
      </c>
      <c r="C62" s="367"/>
      <c r="D62" s="367"/>
      <c r="E62" s="224"/>
      <c r="F62" s="224"/>
      <c r="G62" s="224"/>
      <c r="H62" s="224"/>
      <c r="I62" s="104"/>
      <c r="J62" s="104"/>
      <c r="K62" s="224"/>
      <c r="L62" s="103"/>
      <c r="M62" s="224"/>
      <c r="N62" s="104"/>
      <c r="O62" s="105"/>
      <c r="P62" s="196" t="str">
        <f t="shared" si="3"/>
        <v/>
      </c>
      <c r="Q62" s="186"/>
      <c r="R62" s="106"/>
      <c r="S62" s="156"/>
      <c r="T62" s="165" t="str">
        <f t="shared" si="4"/>
        <v/>
      </c>
      <c r="U62" s="188" t="str">
        <f t="shared" si="5"/>
        <v/>
      </c>
    </row>
    <row r="63" spans="1:21" s="51" customFormat="1" ht="12.75" customHeight="1" x14ac:dyDescent="0.25">
      <c r="A63" s="83"/>
      <c r="B63" s="88">
        <v>48</v>
      </c>
      <c r="C63" s="367"/>
      <c r="D63" s="367"/>
      <c r="E63" s="224"/>
      <c r="F63" s="224"/>
      <c r="G63" s="224"/>
      <c r="H63" s="224"/>
      <c r="I63" s="104"/>
      <c r="J63" s="104"/>
      <c r="K63" s="224"/>
      <c r="L63" s="103"/>
      <c r="M63" s="224"/>
      <c r="N63" s="104"/>
      <c r="O63" s="105"/>
      <c r="P63" s="196" t="str">
        <f t="shared" si="3"/>
        <v/>
      </c>
      <c r="Q63" s="186"/>
      <c r="R63" s="106"/>
      <c r="S63" s="156"/>
      <c r="T63" s="165" t="str">
        <f t="shared" si="4"/>
        <v/>
      </c>
      <c r="U63" s="188" t="str">
        <f t="shared" si="5"/>
        <v/>
      </c>
    </row>
    <row r="64" spans="1:21" s="51" customFormat="1" ht="12.75" customHeight="1" x14ac:dyDescent="0.25">
      <c r="A64" s="83"/>
      <c r="B64" s="88">
        <v>49</v>
      </c>
      <c r="C64" s="367"/>
      <c r="D64" s="367"/>
      <c r="E64" s="224"/>
      <c r="F64" s="224"/>
      <c r="G64" s="224"/>
      <c r="H64" s="224"/>
      <c r="I64" s="104"/>
      <c r="J64" s="104"/>
      <c r="K64" s="224"/>
      <c r="L64" s="103"/>
      <c r="M64" s="224"/>
      <c r="N64" s="104"/>
      <c r="O64" s="105"/>
      <c r="P64" s="196" t="str">
        <f t="shared" si="3"/>
        <v/>
      </c>
      <c r="Q64" s="186"/>
      <c r="R64" s="106"/>
      <c r="S64" s="156"/>
      <c r="T64" s="165" t="str">
        <f t="shared" si="4"/>
        <v/>
      </c>
      <c r="U64" s="188" t="str">
        <f t="shared" si="5"/>
        <v/>
      </c>
    </row>
    <row r="65" spans="1:21" s="51" customFormat="1" ht="12.75" customHeight="1" x14ac:dyDescent="0.25">
      <c r="A65" s="83"/>
      <c r="B65" s="88">
        <v>50</v>
      </c>
      <c r="C65" s="367"/>
      <c r="D65" s="367"/>
      <c r="E65" s="224"/>
      <c r="F65" s="224"/>
      <c r="G65" s="224"/>
      <c r="H65" s="224"/>
      <c r="I65" s="104"/>
      <c r="J65" s="104"/>
      <c r="K65" s="224"/>
      <c r="L65" s="103"/>
      <c r="M65" s="224"/>
      <c r="N65" s="104"/>
      <c r="O65" s="105"/>
      <c r="P65" s="196" t="str">
        <f t="shared" si="3"/>
        <v/>
      </c>
      <c r="Q65" s="186"/>
      <c r="R65" s="106"/>
      <c r="S65" s="156"/>
      <c r="T65" s="165" t="str">
        <f t="shared" si="4"/>
        <v/>
      </c>
      <c r="U65" s="188" t="str">
        <f t="shared" si="5"/>
        <v/>
      </c>
    </row>
    <row r="66" spans="1:21" s="51" customFormat="1" ht="12.75" customHeight="1" x14ac:dyDescent="0.25">
      <c r="A66" s="83"/>
      <c r="B66" s="88">
        <v>51</v>
      </c>
      <c r="C66" s="367"/>
      <c r="D66" s="367"/>
      <c r="E66" s="224"/>
      <c r="F66" s="224"/>
      <c r="G66" s="224"/>
      <c r="H66" s="224"/>
      <c r="I66" s="104"/>
      <c r="J66" s="104"/>
      <c r="K66" s="224"/>
      <c r="L66" s="103"/>
      <c r="M66" s="224"/>
      <c r="N66" s="104"/>
      <c r="O66" s="105"/>
      <c r="P66" s="196" t="str">
        <f t="shared" si="3"/>
        <v/>
      </c>
      <c r="Q66" s="186"/>
      <c r="R66" s="106"/>
      <c r="S66" s="156"/>
      <c r="T66" s="165" t="str">
        <f t="shared" si="4"/>
        <v/>
      </c>
      <c r="U66" s="188" t="str">
        <f t="shared" si="5"/>
        <v/>
      </c>
    </row>
    <row r="67" spans="1:21" s="51" customFormat="1" ht="12.75" customHeight="1" x14ac:dyDescent="0.25">
      <c r="A67" s="83"/>
      <c r="B67" s="88">
        <v>52</v>
      </c>
      <c r="C67" s="367"/>
      <c r="D67" s="367"/>
      <c r="E67" s="224"/>
      <c r="F67" s="224"/>
      <c r="G67" s="224"/>
      <c r="H67" s="224"/>
      <c r="I67" s="104"/>
      <c r="J67" s="104"/>
      <c r="K67" s="224"/>
      <c r="L67" s="103"/>
      <c r="M67" s="224"/>
      <c r="N67" s="104"/>
      <c r="O67" s="105"/>
      <c r="P67" s="196" t="str">
        <f t="shared" si="3"/>
        <v/>
      </c>
      <c r="Q67" s="186"/>
      <c r="R67" s="106"/>
      <c r="S67" s="156"/>
      <c r="T67" s="165" t="str">
        <f t="shared" si="4"/>
        <v/>
      </c>
      <c r="U67" s="188" t="str">
        <f t="shared" si="5"/>
        <v/>
      </c>
    </row>
    <row r="68" spans="1:21" s="51" customFormat="1" ht="12.75" customHeight="1" x14ac:dyDescent="0.25">
      <c r="A68" s="83"/>
      <c r="B68" s="88">
        <v>53</v>
      </c>
      <c r="C68" s="367"/>
      <c r="D68" s="367"/>
      <c r="E68" s="224"/>
      <c r="F68" s="224"/>
      <c r="G68" s="224"/>
      <c r="H68" s="224"/>
      <c r="I68" s="104"/>
      <c r="J68" s="104"/>
      <c r="K68" s="224"/>
      <c r="L68" s="103"/>
      <c r="M68" s="224"/>
      <c r="N68" s="104"/>
      <c r="O68" s="105"/>
      <c r="P68" s="196" t="str">
        <f t="shared" si="3"/>
        <v/>
      </c>
      <c r="Q68" s="186"/>
      <c r="R68" s="106"/>
      <c r="S68" s="156"/>
      <c r="T68" s="165" t="str">
        <f t="shared" si="4"/>
        <v/>
      </c>
      <c r="U68" s="188" t="str">
        <f t="shared" si="5"/>
        <v/>
      </c>
    </row>
    <row r="69" spans="1:21" s="51" customFormat="1" ht="12.75" customHeight="1" x14ac:dyDescent="0.25">
      <c r="A69" s="83"/>
      <c r="B69" s="88">
        <v>54</v>
      </c>
      <c r="C69" s="367"/>
      <c r="D69" s="367"/>
      <c r="E69" s="224"/>
      <c r="F69" s="224"/>
      <c r="G69" s="224"/>
      <c r="H69" s="224"/>
      <c r="I69" s="104"/>
      <c r="J69" s="104"/>
      <c r="K69" s="224"/>
      <c r="L69" s="103"/>
      <c r="M69" s="224"/>
      <c r="N69" s="104"/>
      <c r="O69" s="105"/>
      <c r="P69" s="196" t="str">
        <f t="shared" si="3"/>
        <v/>
      </c>
      <c r="Q69" s="186"/>
      <c r="R69" s="106"/>
      <c r="S69" s="156"/>
      <c r="T69" s="165" t="str">
        <f t="shared" si="4"/>
        <v/>
      </c>
      <c r="U69" s="188" t="str">
        <f t="shared" si="5"/>
        <v/>
      </c>
    </row>
    <row r="70" spans="1:21" s="51" customFormat="1" ht="12.75" customHeight="1" x14ac:dyDescent="0.25">
      <c r="A70" s="83"/>
      <c r="B70" s="88">
        <v>55</v>
      </c>
      <c r="C70" s="367"/>
      <c r="D70" s="367"/>
      <c r="E70" s="224"/>
      <c r="F70" s="224"/>
      <c r="G70" s="224"/>
      <c r="H70" s="224"/>
      <c r="I70" s="104"/>
      <c r="J70" s="104"/>
      <c r="K70" s="224"/>
      <c r="L70" s="103"/>
      <c r="M70" s="224"/>
      <c r="N70" s="104"/>
      <c r="O70" s="105"/>
      <c r="P70" s="196" t="str">
        <f t="shared" si="3"/>
        <v/>
      </c>
      <c r="Q70" s="186"/>
      <c r="R70" s="106"/>
      <c r="S70" s="156"/>
      <c r="T70" s="165" t="str">
        <f t="shared" si="4"/>
        <v/>
      </c>
      <c r="U70" s="188" t="str">
        <f t="shared" si="5"/>
        <v/>
      </c>
    </row>
    <row r="71" spans="1:21" s="51" customFormat="1" ht="12.75" customHeight="1" x14ac:dyDescent="0.25">
      <c r="A71" s="83"/>
      <c r="B71" s="88">
        <v>56</v>
      </c>
      <c r="C71" s="367"/>
      <c r="D71" s="367"/>
      <c r="E71" s="224"/>
      <c r="F71" s="224"/>
      <c r="G71" s="224"/>
      <c r="H71" s="224"/>
      <c r="I71" s="104"/>
      <c r="J71" s="104"/>
      <c r="K71" s="224"/>
      <c r="L71" s="103"/>
      <c r="M71" s="224"/>
      <c r="N71" s="104"/>
      <c r="O71" s="105"/>
      <c r="P71" s="196" t="str">
        <f t="shared" si="3"/>
        <v/>
      </c>
      <c r="Q71" s="186"/>
      <c r="R71" s="106"/>
      <c r="S71" s="156"/>
      <c r="T71" s="165" t="str">
        <f t="shared" si="4"/>
        <v/>
      </c>
      <c r="U71" s="188" t="str">
        <f t="shared" si="5"/>
        <v/>
      </c>
    </row>
    <row r="72" spans="1:21" s="51" customFormat="1" ht="12.75" customHeight="1" x14ac:dyDescent="0.25">
      <c r="A72" s="83"/>
      <c r="B72" s="88">
        <v>57</v>
      </c>
      <c r="C72" s="367"/>
      <c r="D72" s="367"/>
      <c r="E72" s="224"/>
      <c r="F72" s="224"/>
      <c r="G72" s="224"/>
      <c r="H72" s="224"/>
      <c r="I72" s="104"/>
      <c r="J72" s="104"/>
      <c r="K72" s="224"/>
      <c r="L72" s="103"/>
      <c r="M72" s="224"/>
      <c r="N72" s="104"/>
      <c r="O72" s="105"/>
      <c r="P72" s="196" t="str">
        <f t="shared" si="3"/>
        <v/>
      </c>
      <c r="Q72" s="186"/>
      <c r="R72" s="106"/>
      <c r="S72" s="156"/>
      <c r="T72" s="165" t="str">
        <f t="shared" si="4"/>
        <v/>
      </c>
      <c r="U72" s="188" t="str">
        <f t="shared" si="5"/>
        <v/>
      </c>
    </row>
    <row r="73" spans="1:21" s="51" customFormat="1" ht="12.75" customHeight="1" x14ac:dyDescent="0.25">
      <c r="A73" s="83"/>
      <c r="B73" s="88">
        <v>58</v>
      </c>
      <c r="C73" s="367"/>
      <c r="D73" s="367"/>
      <c r="E73" s="224"/>
      <c r="F73" s="224"/>
      <c r="G73" s="224"/>
      <c r="H73" s="224"/>
      <c r="I73" s="104"/>
      <c r="J73" s="104"/>
      <c r="K73" s="224"/>
      <c r="L73" s="103"/>
      <c r="M73" s="224"/>
      <c r="N73" s="104"/>
      <c r="O73" s="105"/>
      <c r="P73" s="196" t="str">
        <f t="shared" si="3"/>
        <v/>
      </c>
      <c r="Q73" s="186"/>
      <c r="R73" s="106"/>
      <c r="S73" s="156"/>
      <c r="T73" s="165" t="str">
        <f t="shared" si="4"/>
        <v/>
      </c>
      <c r="U73" s="188" t="str">
        <f t="shared" si="5"/>
        <v/>
      </c>
    </row>
    <row r="74" spans="1:21" s="51" customFormat="1" ht="12.75" customHeight="1" x14ac:dyDescent="0.25">
      <c r="A74" s="83"/>
      <c r="B74" s="88">
        <v>59</v>
      </c>
      <c r="C74" s="367"/>
      <c r="D74" s="367"/>
      <c r="E74" s="224"/>
      <c r="F74" s="224"/>
      <c r="G74" s="224"/>
      <c r="H74" s="224"/>
      <c r="I74" s="104"/>
      <c r="J74" s="104"/>
      <c r="K74" s="224"/>
      <c r="L74" s="103"/>
      <c r="M74" s="224"/>
      <c r="N74" s="104"/>
      <c r="O74" s="105"/>
      <c r="P74" s="196" t="str">
        <f t="shared" si="3"/>
        <v/>
      </c>
      <c r="Q74" s="186"/>
      <c r="R74" s="106"/>
      <c r="S74" s="156"/>
      <c r="T74" s="165" t="str">
        <f t="shared" si="4"/>
        <v/>
      </c>
      <c r="U74" s="188" t="str">
        <f t="shared" si="5"/>
        <v/>
      </c>
    </row>
    <row r="75" spans="1:21" s="51" customFormat="1" ht="12.75" customHeight="1" x14ac:dyDescent="0.25">
      <c r="A75" s="83"/>
      <c r="B75" s="88">
        <v>60</v>
      </c>
      <c r="C75" s="367"/>
      <c r="D75" s="367"/>
      <c r="E75" s="224"/>
      <c r="F75" s="224"/>
      <c r="G75" s="224"/>
      <c r="H75" s="224"/>
      <c r="I75" s="104"/>
      <c r="J75" s="104"/>
      <c r="K75" s="224"/>
      <c r="L75" s="103"/>
      <c r="M75" s="224"/>
      <c r="N75" s="104"/>
      <c r="O75" s="105"/>
      <c r="P75" s="196" t="str">
        <f t="shared" si="3"/>
        <v/>
      </c>
      <c r="Q75" s="186"/>
      <c r="R75" s="106"/>
      <c r="S75" s="156"/>
      <c r="T75" s="165" t="str">
        <f t="shared" si="4"/>
        <v/>
      </c>
      <c r="U75" s="188" t="str">
        <f t="shared" si="5"/>
        <v/>
      </c>
    </row>
    <row r="76" spans="1:21" s="51" customFormat="1" ht="12.75" customHeight="1" x14ac:dyDescent="0.25">
      <c r="A76" s="83"/>
      <c r="B76" s="88">
        <v>61</v>
      </c>
      <c r="C76" s="367"/>
      <c r="D76" s="367"/>
      <c r="E76" s="224"/>
      <c r="F76" s="224"/>
      <c r="G76" s="224"/>
      <c r="H76" s="224"/>
      <c r="I76" s="104"/>
      <c r="J76" s="104"/>
      <c r="K76" s="224"/>
      <c r="L76" s="103"/>
      <c r="M76" s="224"/>
      <c r="N76" s="104"/>
      <c r="O76" s="105"/>
      <c r="P76" s="196" t="str">
        <f t="shared" si="3"/>
        <v/>
      </c>
      <c r="Q76" s="186"/>
      <c r="R76" s="106"/>
      <c r="S76" s="156"/>
      <c r="T76" s="165" t="str">
        <f t="shared" si="4"/>
        <v/>
      </c>
      <c r="U76" s="188" t="str">
        <f t="shared" si="5"/>
        <v/>
      </c>
    </row>
    <row r="77" spans="1:21" s="51" customFormat="1" ht="12.75" customHeight="1" x14ac:dyDescent="0.25">
      <c r="A77" s="83"/>
      <c r="B77" s="88">
        <v>62</v>
      </c>
      <c r="C77" s="367"/>
      <c r="D77" s="367"/>
      <c r="E77" s="224"/>
      <c r="F77" s="224"/>
      <c r="G77" s="224"/>
      <c r="H77" s="224"/>
      <c r="I77" s="104"/>
      <c r="J77" s="104"/>
      <c r="K77" s="224"/>
      <c r="L77" s="103"/>
      <c r="M77" s="224"/>
      <c r="N77" s="104"/>
      <c r="O77" s="105"/>
      <c r="P77" s="196" t="str">
        <f t="shared" si="3"/>
        <v/>
      </c>
      <c r="Q77" s="186"/>
      <c r="R77" s="106"/>
      <c r="S77" s="156"/>
      <c r="T77" s="165" t="str">
        <f t="shared" si="4"/>
        <v/>
      </c>
      <c r="U77" s="188" t="str">
        <f t="shared" si="5"/>
        <v/>
      </c>
    </row>
    <row r="78" spans="1:21" s="51" customFormat="1" ht="12.75" customHeight="1" x14ac:dyDescent="0.25">
      <c r="A78" s="83"/>
      <c r="B78" s="88">
        <v>63</v>
      </c>
      <c r="C78" s="367"/>
      <c r="D78" s="367"/>
      <c r="E78" s="224"/>
      <c r="F78" s="224"/>
      <c r="G78" s="224"/>
      <c r="H78" s="224"/>
      <c r="I78" s="104"/>
      <c r="J78" s="104"/>
      <c r="K78" s="224"/>
      <c r="L78" s="103"/>
      <c r="M78" s="224"/>
      <c r="N78" s="104"/>
      <c r="O78" s="105"/>
      <c r="P78" s="196" t="str">
        <f t="shared" si="3"/>
        <v/>
      </c>
      <c r="Q78" s="186"/>
      <c r="R78" s="106"/>
      <c r="S78" s="156"/>
      <c r="T78" s="165" t="str">
        <f t="shared" si="4"/>
        <v/>
      </c>
      <c r="U78" s="188" t="str">
        <f t="shared" si="5"/>
        <v/>
      </c>
    </row>
    <row r="79" spans="1:21" s="51" customFormat="1" ht="12.75" customHeight="1" x14ac:dyDescent="0.25">
      <c r="A79" s="83"/>
      <c r="B79" s="88">
        <v>64</v>
      </c>
      <c r="C79" s="367"/>
      <c r="D79" s="367"/>
      <c r="E79" s="224"/>
      <c r="F79" s="224"/>
      <c r="G79" s="224"/>
      <c r="H79" s="224"/>
      <c r="I79" s="104"/>
      <c r="J79" s="104"/>
      <c r="K79" s="224"/>
      <c r="L79" s="103"/>
      <c r="M79" s="224"/>
      <c r="N79" s="104"/>
      <c r="O79" s="105"/>
      <c r="P79" s="196" t="str">
        <f t="shared" si="3"/>
        <v/>
      </c>
      <c r="Q79" s="186"/>
      <c r="R79" s="106"/>
      <c r="S79" s="156"/>
      <c r="T79" s="165" t="str">
        <f t="shared" si="4"/>
        <v/>
      </c>
      <c r="U79" s="188" t="str">
        <f t="shared" si="5"/>
        <v/>
      </c>
    </row>
    <row r="80" spans="1:21" s="51" customFormat="1" ht="12.75" customHeight="1" x14ac:dyDescent="0.25">
      <c r="A80" s="83"/>
      <c r="B80" s="88">
        <v>65</v>
      </c>
      <c r="C80" s="367"/>
      <c r="D80" s="367"/>
      <c r="E80" s="224"/>
      <c r="F80" s="224"/>
      <c r="G80" s="224"/>
      <c r="H80" s="224"/>
      <c r="I80" s="104"/>
      <c r="J80" s="104"/>
      <c r="K80" s="224"/>
      <c r="L80" s="103"/>
      <c r="M80" s="224"/>
      <c r="N80" s="104"/>
      <c r="O80" s="105"/>
      <c r="P80" s="196" t="str">
        <f t="shared" si="3"/>
        <v/>
      </c>
      <c r="Q80" s="186"/>
      <c r="R80" s="106"/>
      <c r="S80" s="156"/>
      <c r="T80" s="165" t="str">
        <f t="shared" si="4"/>
        <v/>
      </c>
      <c r="U80" s="188" t="str">
        <f t="shared" si="5"/>
        <v/>
      </c>
    </row>
    <row r="81" spans="1:21" s="51" customFormat="1" ht="12.75" customHeight="1" x14ac:dyDescent="0.25">
      <c r="A81" s="83"/>
      <c r="B81" s="88">
        <v>66</v>
      </c>
      <c r="C81" s="367"/>
      <c r="D81" s="367"/>
      <c r="E81" s="224"/>
      <c r="F81" s="224"/>
      <c r="G81" s="224"/>
      <c r="H81" s="224"/>
      <c r="I81" s="104"/>
      <c r="J81" s="104"/>
      <c r="K81" s="224"/>
      <c r="L81" s="103"/>
      <c r="M81" s="224"/>
      <c r="N81" s="104"/>
      <c r="O81" s="105"/>
      <c r="P81" s="196" t="str">
        <f t="shared" si="3"/>
        <v/>
      </c>
      <c r="Q81" s="186"/>
      <c r="R81" s="106"/>
      <c r="S81" s="156"/>
      <c r="T81" s="165" t="str">
        <f t="shared" si="4"/>
        <v/>
      </c>
      <c r="U81" s="188" t="str">
        <f t="shared" si="5"/>
        <v/>
      </c>
    </row>
    <row r="82" spans="1:21" s="51" customFormat="1" ht="12.75" customHeight="1" x14ac:dyDescent="0.25">
      <c r="A82" s="83"/>
      <c r="B82" s="88">
        <v>67</v>
      </c>
      <c r="C82" s="367"/>
      <c r="D82" s="367"/>
      <c r="E82" s="224"/>
      <c r="F82" s="224"/>
      <c r="G82" s="224"/>
      <c r="H82" s="224"/>
      <c r="I82" s="104"/>
      <c r="J82" s="104"/>
      <c r="K82" s="224"/>
      <c r="L82" s="103"/>
      <c r="M82" s="224"/>
      <c r="N82" s="104"/>
      <c r="O82" s="105"/>
      <c r="P82" s="196" t="str">
        <f t="shared" si="3"/>
        <v/>
      </c>
      <c r="Q82" s="186"/>
      <c r="R82" s="106"/>
      <c r="S82" s="156"/>
      <c r="T82" s="165" t="str">
        <f t="shared" si="4"/>
        <v/>
      </c>
      <c r="U82" s="188" t="str">
        <f t="shared" si="5"/>
        <v/>
      </c>
    </row>
    <row r="83" spans="1:21" s="51" customFormat="1" ht="12.75" customHeight="1" x14ac:dyDescent="0.25">
      <c r="A83" s="83"/>
      <c r="B83" s="88">
        <v>68</v>
      </c>
      <c r="C83" s="367"/>
      <c r="D83" s="367"/>
      <c r="E83" s="224"/>
      <c r="F83" s="224"/>
      <c r="G83" s="224"/>
      <c r="H83" s="224"/>
      <c r="I83" s="104"/>
      <c r="J83" s="104"/>
      <c r="K83" s="224"/>
      <c r="L83" s="103"/>
      <c r="M83" s="224"/>
      <c r="N83" s="104"/>
      <c r="O83" s="105"/>
      <c r="P83" s="196" t="str">
        <f t="shared" si="3"/>
        <v/>
      </c>
      <c r="Q83" s="186"/>
      <c r="R83" s="106"/>
      <c r="S83" s="156"/>
      <c r="T83" s="165" t="str">
        <f t="shared" si="4"/>
        <v/>
      </c>
      <c r="U83" s="188" t="str">
        <f t="shared" si="5"/>
        <v/>
      </c>
    </row>
    <row r="84" spans="1:21" s="51" customFormat="1" ht="12.75" customHeight="1" x14ac:dyDescent="0.25">
      <c r="A84" s="83"/>
      <c r="B84" s="88">
        <v>69</v>
      </c>
      <c r="C84" s="367"/>
      <c r="D84" s="367"/>
      <c r="E84" s="224"/>
      <c r="F84" s="224"/>
      <c r="G84" s="224"/>
      <c r="H84" s="224"/>
      <c r="I84" s="104"/>
      <c r="J84" s="104"/>
      <c r="K84" s="224"/>
      <c r="L84" s="103"/>
      <c r="M84" s="224"/>
      <c r="N84" s="104"/>
      <c r="O84" s="105"/>
      <c r="P84" s="196" t="str">
        <f t="shared" si="3"/>
        <v/>
      </c>
      <c r="Q84" s="186"/>
      <c r="R84" s="106"/>
      <c r="S84" s="156"/>
      <c r="T84" s="165" t="str">
        <f t="shared" si="4"/>
        <v/>
      </c>
      <c r="U84" s="188" t="str">
        <f t="shared" si="5"/>
        <v/>
      </c>
    </row>
    <row r="85" spans="1:21" s="51" customFormat="1" ht="12.75" customHeight="1" x14ac:dyDescent="0.25">
      <c r="A85" s="83"/>
      <c r="B85" s="88">
        <v>70</v>
      </c>
      <c r="C85" s="367"/>
      <c r="D85" s="367"/>
      <c r="E85" s="224"/>
      <c r="F85" s="224"/>
      <c r="G85" s="224"/>
      <c r="H85" s="224"/>
      <c r="I85" s="104"/>
      <c r="J85" s="104"/>
      <c r="K85" s="224"/>
      <c r="L85" s="103"/>
      <c r="M85" s="224"/>
      <c r="N85" s="104"/>
      <c r="O85" s="105"/>
      <c r="P85" s="196" t="str">
        <f t="shared" si="3"/>
        <v/>
      </c>
      <c r="Q85" s="186"/>
      <c r="R85" s="106"/>
      <c r="S85" s="156"/>
      <c r="T85" s="165" t="str">
        <f t="shared" si="4"/>
        <v/>
      </c>
      <c r="U85" s="188" t="str">
        <f t="shared" si="5"/>
        <v/>
      </c>
    </row>
    <row r="86" spans="1:21" s="51" customFormat="1" ht="12.75" customHeight="1" x14ac:dyDescent="0.25">
      <c r="A86" s="83"/>
      <c r="B86" s="88">
        <v>71</v>
      </c>
      <c r="C86" s="367"/>
      <c r="D86" s="367"/>
      <c r="E86" s="224"/>
      <c r="F86" s="224"/>
      <c r="G86" s="224"/>
      <c r="H86" s="224"/>
      <c r="I86" s="104"/>
      <c r="J86" s="104"/>
      <c r="K86" s="224"/>
      <c r="L86" s="103"/>
      <c r="M86" s="224"/>
      <c r="N86" s="104"/>
      <c r="O86" s="105"/>
      <c r="P86" s="196" t="str">
        <f t="shared" si="3"/>
        <v/>
      </c>
      <c r="Q86" s="186"/>
      <c r="R86" s="106"/>
      <c r="S86" s="156"/>
      <c r="T86" s="165" t="str">
        <f t="shared" si="4"/>
        <v/>
      </c>
      <c r="U86" s="188" t="str">
        <f t="shared" si="5"/>
        <v/>
      </c>
    </row>
    <row r="87" spans="1:21" s="51" customFormat="1" ht="12.75" customHeight="1" x14ac:dyDescent="0.25">
      <c r="A87" s="83"/>
      <c r="B87" s="88">
        <v>72</v>
      </c>
      <c r="C87" s="367"/>
      <c r="D87" s="367"/>
      <c r="E87" s="224"/>
      <c r="F87" s="224"/>
      <c r="G87" s="224"/>
      <c r="H87" s="224"/>
      <c r="I87" s="104"/>
      <c r="J87" s="104"/>
      <c r="K87" s="224"/>
      <c r="L87" s="103"/>
      <c r="M87" s="224"/>
      <c r="N87" s="104"/>
      <c r="O87" s="105"/>
      <c r="P87" s="196" t="str">
        <f t="shared" si="3"/>
        <v/>
      </c>
      <c r="Q87" s="186"/>
      <c r="R87" s="106"/>
      <c r="S87" s="156"/>
      <c r="T87" s="165" t="str">
        <f t="shared" si="4"/>
        <v/>
      </c>
      <c r="U87" s="188" t="str">
        <f t="shared" si="5"/>
        <v/>
      </c>
    </row>
    <row r="88" spans="1:21" s="51" customFormat="1" ht="12.75" customHeight="1" x14ac:dyDescent="0.25">
      <c r="A88" s="83"/>
      <c r="B88" s="88">
        <v>73</v>
      </c>
      <c r="C88" s="367"/>
      <c r="D88" s="367"/>
      <c r="E88" s="224"/>
      <c r="F88" s="224"/>
      <c r="G88" s="224"/>
      <c r="H88" s="224"/>
      <c r="I88" s="104"/>
      <c r="J88" s="104"/>
      <c r="K88" s="224"/>
      <c r="L88" s="103"/>
      <c r="M88" s="224"/>
      <c r="N88" s="104"/>
      <c r="O88" s="105"/>
      <c r="P88" s="196" t="str">
        <f t="shared" si="3"/>
        <v/>
      </c>
      <c r="Q88" s="186"/>
      <c r="R88" s="106"/>
      <c r="S88" s="156"/>
      <c r="T88" s="165" t="str">
        <f t="shared" si="4"/>
        <v/>
      </c>
      <c r="U88" s="188" t="str">
        <f t="shared" si="5"/>
        <v/>
      </c>
    </row>
    <row r="89" spans="1:21" s="51" customFormat="1" ht="12.75" customHeight="1" x14ac:dyDescent="0.25">
      <c r="A89" s="83"/>
      <c r="B89" s="88">
        <v>74</v>
      </c>
      <c r="C89" s="367"/>
      <c r="D89" s="367"/>
      <c r="E89" s="224"/>
      <c r="F89" s="224"/>
      <c r="G89" s="224"/>
      <c r="H89" s="224"/>
      <c r="I89" s="104"/>
      <c r="J89" s="104"/>
      <c r="K89" s="224"/>
      <c r="L89" s="103"/>
      <c r="M89" s="224"/>
      <c r="N89" s="104"/>
      <c r="O89" s="105"/>
      <c r="P89" s="196" t="str">
        <f t="shared" si="3"/>
        <v/>
      </c>
      <c r="Q89" s="186"/>
      <c r="R89" s="106"/>
      <c r="S89" s="156"/>
      <c r="T89" s="165" t="str">
        <f t="shared" si="4"/>
        <v/>
      </c>
      <c r="U89" s="188" t="str">
        <f t="shared" si="5"/>
        <v/>
      </c>
    </row>
    <row r="90" spans="1:21" s="51" customFormat="1" ht="12.75" customHeight="1" x14ac:dyDescent="0.25">
      <c r="A90" s="83"/>
      <c r="B90" s="88">
        <v>75</v>
      </c>
      <c r="C90" s="367"/>
      <c r="D90" s="367"/>
      <c r="E90" s="224"/>
      <c r="F90" s="224"/>
      <c r="G90" s="224"/>
      <c r="H90" s="224"/>
      <c r="I90" s="104"/>
      <c r="J90" s="104"/>
      <c r="K90" s="224"/>
      <c r="L90" s="103"/>
      <c r="M90" s="224"/>
      <c r="N90" s="104"/>
      <c r="O90" s="105"/>
      <c r="P90" s="196" t="str">
        <f t="shared" si="3"/>
        <v/>
      </c>
      <c r="Q90" s="186"/>
      <c r="R90" s="106"/>
      <c r="S90" s="156"/>
      <c r="T90" s="165" t="str">
        <f t="shared" si="4"/>
        <v/>
      </c>
      <c r="U90" s="188" t="str">
        <f t="shared" si="5"/>
        <v/>
      </c>
    </row>
    <row r="91" spans="1:21" s="51" customFormat="1" ht="12.75" customHeight="1" x14ac:dyDescent="0.25">
      <c r="A91" s="83"/>
      <c r="B91" s="88">
        <v>76</v>
      </c>
      <c r="C91" s="367"/>
      <c r="D91" s="367"/>
      <c r="E91" s="224"/>
      <c r="F91" s="224"/>
      <c r="G91" s="224"/>
      <c r="H91" s="224"/>
      <c r="I91" s="104"/>
      <c r="J91" s="104"/>
      <c r="K91" s="224"/>
      <c r="L91" s="103"/>
      <c r="M91" s="224"/>
      <c r="N91" s="104"/>
      <c r="O91" s="105"/>
      <c r="P91" s="196" t="str">
        <f t="shared" si="3"/>
        <v/>
      </c>
      <c r="Q91" s="186"/>
      <c r="R91" s="106"/>
      <c r="S91" s="156"/>
      <c r="T91" s="165" t="str">
        <f t="shared" si="4"/>
        <v/>
      </c>
      <c r="U91" s="188" t="str">
        <f t="shared" si="5"/>
        <v/>
      </c>
    </row>
    <row r="92" spans="1:21" s="51" customFormat="1" ht="12.75" customHeight="1" x14ac:dyDescent="0.25">
      <c r="A92" s="83"/>
      <c r="B92" s="88">
        <v>77</v>
      </c>
      <c r="C92" s="367"/>
      <c r="D92" s="367"/>
      <c r="E92" s="224"/>
      <c r="F92" s="224"/>
      <c r="G92" s="224"/>
      <c r="H92" s="224"/>
      <c r="I92" s="104"/>
      <c r="J92" s="104"/>
      <c r="K92" s="224"/>
      <c r="L92" s="103"/>
      <c r="M92" s="224"/>
      <c r="N92" s="104"/>
      <c r="O92" s="105"/>
      <c r="P92" s="196" t="str">
        <f t="shared" si="3"/>
        <v/>
      </c>
      <c r="Q92" s="186"/>
      <c r="R92" s="106"/>
      <c r="S92" s="156"/>
      <c r="T92" s="165" t="str">
        <f t="shared" si="4"/>
        <v/>
      </c>
      <c r="U92" s="188" t="str">
        <f t="shared" si="5"/>
        <v/>
      </c>
    </row>
    <row r="93" spans="1:21" s="51" customFormat="1" ht="12.75" customHeight="1" x14ac:dyDescent="0.25">
      <c r="A93" s="83"/>
      <c r="B93" s="88">
        <v>78</v>
      </c>
      <c r="C93" s="367"/>
      <c r="D93" s="367"/>
      <c r="E93" s="224"/>
      <c r="F93" s="224"/>
      <c r="G93" s="224"/>
      <c r="H93" s="224"/>
      <c r="I93" s="104"/>
      <c r="J93" s="104"/>
      <c r="K93" s="224"/>
      <c r="L93" s="103"/>
      <c r="M93" s="224"/>
      <c r="N93" s="104"/>
      <c r="O93" s="105"/>
      <c r="P93" s="196" t="str">
        <f t="shared" si="3"/>
        <v/>
      </c>
      <c r="Q93" s="186"/>
      <c r="R93" s="106"/>
      <c r="S93" s="156"/>
      <c r="T93" s="165" t="str">
        <f t="shared" si="4"/>
        <v/>
      </c>
      <c r="U93" s="188" t="str">
        <f t="shared" si="5"/>
        <v/>
      </c>
    </row>
    <row r="94" spans="1:21" s="51" customFormat="1" ht="12.75" customHeight="1" x14ac:dyDescent="0.25">
      <c r="A94" s="83"/>
      <c r="B94" s="88">
        <v>79</v>
      </c>
      <c r="C94" s="367"/>
      <c r="D94" s="367"/>
      <c r="E94" s="224"/>
      <c r="F94" s="224"/>
      <c r="G94" s="224"/>
      <c r="H94" s="224"/>
      <c r="I94" s="104"/>
      <c r="J94" s="104"/>
      <c r="K94" s="224"/>
      <c r="L94" s="103"/>
      <c r="M94" s="224"/>
      <c r="N94" s="104"/>
      <c r="O94" s="105"/>
      <c r="P94" s="196" t="str">
        <f t="shared" si="3"/>
        <v/>
      </c>
      <c r="Q94" s="186"/>
      <c r="R94" s="106"/>
      <c r="S94" s="156"/>
      <c r="T94" s="165" t="str">
        <f t="shared" si="4"/>
        <v/>
      </c>
      <c r="U94" s="188" t="str">
        <f t="shared" si="5"/>
        <v/>
      </c>
    </row>
    <row r="95" spans="1:21" s="51" customFormat="1" ht="12.75" customHeight="1" x14ac:dyDescent="0.25">
      <c r="A95" s="83"/>
      <c r="B95" s="88">
        <v>80</v>
      </c>
      <c r="C95" s="367"/>
      <c r="D95" s="367"/>
      <c r="E95" s="224"/>
      <c r="F95" s="224"/>
      <c r="G95" s="224"/>
      <c r="H95" s="224"/>
      <c r="I95" s="104"/>
      <c r="J95" s="104"/>
      <c r="K95" s="224"/>
      <c r="L95" s="103"/>
      <c r="M95" s="224"/>
      <c r="N95" s="104"/>
      <c r="O95" s="105"/>
      <c r="P95" s="196" t="str">
        <f t="shared" si="3"/>
        <v/>
      </c>
      <c r="Q95" s="186"/>
      <c r="R95" s="106"/>
      <c r="S95" s="156"/>
      <c r="T95" s="165" t="str">
        <f t="shared" si="4"/>
        <v/>
      </c>
      <c r="U95" s="188" t="str">
        <f t="shared" si="5"/>
        <v/>
      </c>
    </row>
    <row r="96" spans="1:21" s="51" customFormat="1" ht="12.75" customHeight="1" x14ac:dyDescent="0.25">
      <c r="A96" s="83"/>
      <c r="B96" s="88">
        <v>81</v>
      </c>
      <c r="C96" s="367"/>
      <c r="D96" s="367"/>
      <c r="E96" s="224"/>
      <c r="F96" s="224"/>
      <c r="G96" s="224"/>
      <c r="H96" s="224"/>
      <c r="I96" s="104"/>
      <c r="J96" s="104"/>
      <c r="K96" s="224"/>
      <c r="L96" s="103"/>
      <c r="M96" s="224"/>
      <c r="N96" s="104"/>
      <c r="O96" s="105"/>
      <c r="P96" s="196" t="str">
        <f t="shared" si="3"/>
        <v/>
      </c>
      <c r="Q96" s="186"/>
      <c r="R96" s="106"/>
      <c r="S96" s="156"/>
      <c r="T96" s="165" t="str">
        <f t="shared" si="4"/>
        <v/>
      </c>
      <c r="U96" s="188" t="str">
        <f t="shared" si="5"/>
        <v/>
      </c>
    </row>
    <row r="97" spans="1:21" s="51" customFormat="1" ht="12.75" customHeight="1" x14ac:dyDescent="0.25">
      <c r="A97" s="83"/>
      <c r="B97" s="88">
        <v>82</v>
      </c>
      <c r="C97" s="367"/>
      <c r="D97" s="367"/>
      <c r="E97" s="224"/>
      <c r="F97" s="224"/>
      <c r="G97" s="224"/>
      <c r="H97" s="224"/>
      <c r="I97" s="104"/>
      <c r="J97" s="104"/>
      <c r="K97" s="224"/>
      <c r="L97" s="103"/>
      <c r="M97" s="224"/>
      <c r="N97" s="104"/>
      <c r="O97" s="105"/>
      <c r="P97" s="196" t="str">
        <f t="shared" si="3"/>
        <v/>
      </c>
      <c r="Q97" s="186"/>
      <c r="R97" s="106"/>
      <c r="S97" s="156"/>
      <c r="T97" s="165" t="str">
        <f t="shared" si="4"/>
        <v/>
      </c>
      <c r="U97" s="188" t="str">
        <f t="shared" si="5"/>
        <v/>
      </c>
    </row>
    <row r="98" spans="1:21" s="51" customFormat="1" ht="12.75" customHeight="1" x14ac:dyDescent="0.25">
      <c r="A98" s="83"/>
      <c r="B98" s="88">
        <v>83</v>
      </c>
      <c r="C98" s="367"/>
      <c r="D98" s="367"/>
      <c r="E98" s="224"/>
      <c r="F98" s="224"/>
      <c r="G98" s="224"/>
      <c r="H98" s="224"/>
      <c r="I98" s="104"/>
      <c r="J98" s="104"/>
      <c r="K98" s="224"/>
      <c r="L98" s="103"/>
      <c r="M98" s="224"/>
      <c r="N98" s="104"/>
      <c r="O98" s="105"/>
      <c r="P98" s="196" t="str">
        <f t="shared" si="3"/>
        <v/>
      </c>
      <c r="Q98" s="186"/>
      <c r="R98" s="106"/>
      <c r="S98" s="156"/>
      <c r="T98" s="165" t="str">
        <f t="shared" si="4"/>
        <v/>
      </c>
      <c r="U98" s="188" t="str">
        <f t="shared" si="5"/>
        <v/>
      </c>
    </row>
    <row r="99" spans="1:21" s="51" customFormat="1" ht="12.75" customHeight="1" x14ac:dyDescent="0.25">
      <c r="A99" s="83"/>
      <c r="B99" s="88">
        <v>84</v>
      </c>
      <c r="C99" s="367"/>
      <c r="D99" s="367"/>
      <c r="E99" s="224"/>
      <c r="F99" s="224"/>
      <c r="G99" s="224"/>
      <c r="H99" s="224"/>
      <c r="I99" s="104"/>
      <c r="J99" s="104"/>
      <c r="K99" s="224"/>
      <c r="L99" s="103"/>
      <c r="M99" s="224"/>
      <c r="N99" s="104"/>
      <c r="O99" s="105"/>
      <c r="P99" s="196" t="str">
        <f t="shared" si="3"/>
        <v/>
      </c>
      <c r="Q99" s="186"/>
      <c r="R99" s="106"/>
      <c r="S99" s="156"/>
      <c r="T99" s="165" t="str">
        <f t="shared" si="4"/>
        <v/>
      </c>
      <c r="U99" s="188" t="str">
        <f t="shared" si="5"/>
        <v/>
      </c>
    </row>
    <row r="100" spans="1:21" s="51" customFormat="1" ht="12.75" customHeight="1" x14ac:dyDescent="0.25">
      <c r="A100" s="83"/>
      <c r="B100" s="88">
        <v>85</v>
      </c>
      <c r="C100" s="367"/>
      <c r="D100" s="367"/>
      <c r="E100" s="224"/>
      <c r="F100" s="224"/>
      <c r="G100" s="224"/>
      <c r="H100" s="224"/>
      <c r="I100" s="104"/>
      <c r="J100" s="104"/>
      <c r="K100" s="224"/>
      <c r="L100" s="103"/>
      <c r="M100" s="224"/>
      <c r="N100" s="104"/>
      <c r="O100" s="105"/>
      <c r="P100" s="196" t="str">
        <f t="shared" si="3"/>
        <v/>
      </c>
      <c r="Q100" s="186"/>
      <c r="R100" s="106"/>
      <c r="S100" s="156"/>
      <c r="T100" s="165" t="str">
        <f t="shared" si="4"/>
        <v/>
      </c>
      <c r="U100" s="188" t="str">
        <f t="shared" si="5"/>
        <v/>
      </c>
    </row>
    <row r="101" spans="1:21" s="51" customFormat="1" ht="12.75" customHeight="1" x14ac:dyDescent="0.25">
      <c r="A101" s="83"/>
      <c r="B101" s="88">
        <v>86</v>
      </c>
      <c r="C101" s="367"/>
      <c r="D101" s="367"/>
      <c r="E101" s="224"/>
      <c r="F101" s="224"/>
      <c r="G101" s="224"/>
      <c r="H101" s="224"/>
      <c r="I101" s="104"/>
      <c r="J101" s="104"/>
      <c r="K101" s="224"/>
      <c r="L101" s="103"/>
      <c r="M101" s="224"/>
      <c r="N101" s="104"/>
      <c r="O101" s="105"/>
      <c r="P101" s="196" t="str">
        <f t="shared" si="3"/>
        <v/>
      </c>
      <c r="Q101" s="186"/>
      <c r="R101" s="106"/>
      <c r="S101" s="156"/>
      <c r="T101" s="165" t="str">
        <f t="shared" si="4"/>
        <v/>
      </c>
      <c r="U101" s="188" t="str">
        <f t="shared" si="5"/>
        <v/>
      </c>
    </row>
    <row r="102" spans="1:21" s="51" customFormat="1" ht="12.75" customHeight="1" x14ac:dyDescent="0.25">
      <c r="A102" s="83"/>
      <c r="B102" s="88">
        <v>87</v>
      </c>
      <c r="C102" s="367"/>
      <c r="D102" s="367"/>
      <c r="E102" s="224"/>
      <c r="F102" s="224"/>
      <c r="G102" s="224"/>
      <c r="H102" s="224"/>
      <c r="I102" s="104"/>
      <c r="J102" s="104"/>
      <c r="K102" s="224"/>
      <c r="L102" s="103"/>
      <c r="M102" s="224"/>
      <c r="N102" s="104"/>
      <c r="O102" s="105"/>
      <c r="P102" s="196" t="str">
        <f t="shared" si="3"/>
        <v/>
      </c>
      <c r="Q102" s="186"/>
      <c r="R102" s="106"/>
      <c r="S102" s="156"/>
      <c r="T102" s="165" t="str">
        <f t="shared" si="4"/>
        <v/>
      </c>
      <c r="U102" s="188" t="str">
        <f t="shared" si="5"/>
        <v/>
      </c>
    </row>
    <row r="103" spans="1:21" s="51" customFormat="1" ht="12.75" customHeight="1" x14ac:dyDescent="0.25">
      <c r="A103" s="83"/>
      <c r="B103" s="88">
        <v>88</v>
      </c>
      <c r="C103" s="367"/>
      <c r="D103" s="367"/>
      <c r="E103" s="224"/>
      <c r="F103" s="224"/>
      <c r="G103" s="224"/>
      <c r="H103" s="224"/>
      <c r="I103" s="104"/>
      <c r="J103" s="104"/>
      <c r="K103" s="224"/>
      <c r="L103" s="103"/>
      <c r="M103" s="224"/>
      <c r="N103" s="104"/>
      <c r="O103" s="105"/>
      <c r="P103" s="196" t="str">
        <f t="shared" si="3"/>
        <v/>
      </c>
      <c r="Q103" s="186"/>
      <c r="R103" s="106"/>
      <c r="S103" s="156"/>
      <c r="T103" s="165" t="str">
        <f t="shared" si="4"/>
        <v/>
      </c>
      <c r="U103" s="188" t="str">
        <f t="shared" si="5"/>
        <v/>
      </c>
    </row>
    <row r="104" spans="1:21" s="51" customFormat="1" ht="12.75" customHeight="1" x14ac:dyDescent="0.25">
      <c r="A104" s="83"/>
      <c r="B104" s="88">
        <v>89</v>
      </c>
      <c r="C104" s="367"/>
      <c r="D104" s="367"/>
      <c r="E104" s="224"/>
      <c r="F104" s="224"/>
      <c r="G104" s="224"/>
      <c r="H104" s="224"/>
      <c r="I104" s="104"/>
      <c r="J104" s="104"/>
      <c r="K104" s="224"/>
      <c r="L104" s="103"/>
      <c r="M104" s="224"/>
      <c r="N104" s="104"/>
      <c r="O104" s="105"/>
      <c r="P104" s="196" t="str">
        <f t="shared" si="3"/>
        <v/>
      </c>
      <c r="Q104" s="186"/>
      <c r="R104" s="106"/>
      <c r="S104" s="156"/>
      <c r="T104" s="165" t="str">
        <f t="shared" si="4"/>
        <v/>
      </c>
      <c r="U104" s="188" t="str">
        <f t="shared" si="5"/>
        <v/>
      </c>
    </row>
    <row r="105" spans="1:21" s="51" customFormat="1" ht="12.75" customHeight="1" x14ac:dyDescent="0.25">
      <c r="A105" s="83"/>
      <c r="B105" s="88">
        <v>90</v>
      </c>
      <c r="C105" s="367"/>
      <c r="D105" s="367"/>
      <c r="E105" s="224"/>
      <c r="F105" s="224"/>
      <c r="G105" s="224"/>
      <c r="H105" s="224"/>
      <c r="I105" s="104"/>
      <c r="J105" s="104"/>
      <c r="K105" s="224"/>
      <c r="L105" s="103"/>
      <c r="M105" s="224"/>
      <c r="N105" s="104"/>
      <c r="O105" s="105"/>
      <c r="P105" s="196" t="str">
        <f t="shared" si="3"/>
        <v/>
      </c>
      <c r="Q105" s="186"/>
      <c r="R105" s="106"/>
      <c r="S105" s="156"/>
      <c r="T105" s="165" t="str">
        <f t="shared" si="4"/>
        <v/>
      </c>
      <c r="U105" s="188" t="str">
        <f t="shared" si="5"/>
        <v/>
      </c>
    </row>
    <row r="106" spans="1:21" s="51" customFormat="1" ht="12.75" customHeight="1" x14ac:dyDescent="0.25">
      <c r="A106" s="83"/>
      <c r="B106" s="88">
        <v>91</v>
      </c>
      <c r="C106" s="367"/>
      <c r="D106" s="367"/>
      <c r="E106" s="224"/>
      <c r="F106" s="224"/>
      <c r="G106" s="224"/>
      <c r="H106" s="224"/>
      <c r="I106" s="104"/>
      <c r="J106" s="104"/>
      <c r="K106" s="224"/>
      <c r="L106" s="103"/>
      <c r="M106" s="224"/>
      <c r="N106" s="104"/>
      <c r="O106" s="105"/>
      <c r="P106" s="196" t="str">
        <f t="shared" si="3"/>
        <v/>
      </c>
      <c r="Q106" s="186"/>
      <c r="R106" s="106"/>
      <c r="S106" s="156"/>
      <c r="T106" s="165" t="str">
        <f t="shared" si="4"/>
        <v/>
      </c>
      <c r="U106" s="188" t="str">
        <f t="shared" si="5"/>
        <v/>
      </c>
    </row>
    <row r="107" spans="1:21" s="51" customFormat="1" ht="12.75" customHeight="1" x14ac:dyDescent="0.25">
      <c r="A107" s="83"/>
      <c r="B107" s="88">
        <v>92</v>
      </c>
      <c r="C107" s="367"/>
      <c r="D107" s="367"/>
      <c r="E107" s="224"/>
      <c r="F107" s="224"/>
      <c r="G107" s="224"/>
      <c r="H107" s="224"/>
      <c r="I107" s="104"/>
      <c r="J107" s="104"/>
      <c r="K107" s="224"/>
      <c r="L107" s="103"/>
      <c r="M107" s="224"/>
      <c r="N107" s="104"/>
      <c r="O107" s="105"/>
      <c r="P107" s="196" t="str">
        <f t="shared" si="3"/>
        <v/>
      </c>
      <c r="Q107" s="186"/>
      <c r="R107" s="106"/>
      <c r="S107" s="156"/>
      <c r="T107" s="165" t="str">
        <f t="shared" si="4"/>
        <v/>
      </c>
      <c r="U107" s="188" t="str">
        <f t="shared" si="5"/>
        <v/>
      </c>
    </row>
    <row r="108" spans="1:21" s="51" customFormat="1" ht="12.75" customHeight="1" x14ac:dyDescent="0.25">
      <c r="A108" s="83"/>
      <c r="B108" s="88">
        <v>93</v>
      </c>
      <c r="C108" s="367"/>
      <c r="D108" s="367"/>
      <c r="E108" s="224"/>
      <c r="F108" s="224"/>
      <c r="G108" s="224"/>
      <c r="H108" s="224"/>
      <c r="I108" s="104"/>
      <c r="J108" s="104"/>
      <c r="K108" s="224"/>
      <c r="L108" s="103"/>
      <c r="M108" s="224"/>
      <c r="N108" s="104"/>
      <c r="O108" s="105"/>
      <c r="P108" s="196" t="str">
        <f t="shared" si="3"/>
        <v/>
      </c>
      <c r="Q108" s="186"/>
      <c r="R108" s="106"/>
      <c r="S108" s="156"/>
      <c r="T108" s="165" t="str">
        <f t="shared" si="4"/>
        <v/>
      </c>
      <c r="U108" s="188" t="str">
        <f t="shared" si="5"/>
        <v/>
      </c>
    </row>
    <row r="109" spans="1:21" s="51" customFormat="1" ht="12.75" customHeight="1" x14ac:dyDescent="0.25">
      <c r="A109" s="83"/>
      <c r="B109" s="88">
        <v>94</v>
      </c>
      <c r="C109" s="367"/>
      <c r="D109" s="367"/>
      <c r="E109" s="224"/>
      <c r="F109" s="224"/>
      <c r="G109" s="224"/>
      <c r="H109" s="224"/>
      <c r="I109" s="104"/>
      <c r="J109" s="104"/>
      <c r="K109" s="224"/>
      <c r="L109" s="103"/>
      <c r="M109" s="224"/>
      <c r="N109" s="104"/>
      <c r="O109" s="105"/>
      <c r="P109" s="196" t="str">
        <f t="shared" si="3"/>
        <v/>
      </c>
      <c r="Q109" s="186"/>
      <c r="R109" s="106"/>
      <c r="S109" s="156"/>
      <c r="T109" s="165" t="str">
        <f t="shared" si="4"/>
        <v/>
      </c>
      <c r="U109" s="188" t="str">
        <f t="shared" si="5"/>
        <v/>
      </c>
    </row>
    <row r="110" spans="1:21" s="51" customFormat="1" ht="12.75" customHeight="1" x14ac:dyDescent="0.25">
      <c r="A110" s="83"/>
      <c r="B110" s="88">
        <v>95</v>
      </c>
      <c r="C110" s="367"/>
      <c r="D110" s="367"/>
      <c r="E110" s="224"/>
      <c r="F110" s="224"/>
      <c r="G110" s="224"/>
      <c r="H110" s="224"/>
      <c r="I110" s="104"/>
      <c r="J110" s="104"/>
      <c r="K110" s="224"/>
      <c r="L110" s="103"/>
      <c r="M110" s="224"/>
      <c r="N110" s="104"/>
      <c r="O110" s="105"/>
      <c r="P110" s="196" t="str">
        <f t="shared" si="3"/>
        <v/>
      </c>
      <c r="Q110" s="186"/>
      <c r="R110" s="106"/>
      <c r="S110" s="156"/>
      <c r="T110" s="165" t="str">
        <f t="shared" si="4"/>
        <v/>
      </c>
      <c r="U110" s="188" t="str">
        <f t="shared" si="5"/>
        <v/>
      </c>
    </row>
    <row r="111" spans="1:21" s="51" customFormat="1" ht="12.75" customHeight="1" x14ac:dyDescent="0.25">
      <c r="A111" s="83"/>
      <c r="B111" s="88">
        <v>96</v>
      </c>
      <c r="C111" s="367"/>
      <c r="D111" s="367"/>
      <c r="E111" s="224"/>
      <c r="F111" s="224"/>
      <c r="G111" s="224"/>
      <c r="H111" s="224"/>
      <c r="I111" s="104"/>
      <c r="J111" s="104"/>
      <c r="K111" s="224"/>
      <c r="L111" s="103"/>
      <c r="M111" s="224"/>
      <c r="N111" s="104"/>
      <c r="O111" s="105"/>
      <c r="P111" s="196" t="str">
        <f t="shared" si="3"/>
        <v/>
      </c>
      <c r="Q111" s="186"/>
      <c r="R111" s="106"/>
      <c r="S111" s="156"/>
      <c r="T111" s="165" t="str">
        <f t="shared" si="4"/>
        <v/>
      </c>
      <c r="U111" s="188" t="str">
        <f t="shared" si="5"/>
        <v/>
      </c>
    </row>
    <row r="112" spans="1:21" s="51" customFormat="1" ht="12.75" customHeight="1" x14ac:dyDescent="0.25">
      <c r="A112" s="83"/>
      <c r="B112" s="88">
        <v>97</v>
      </c>
      <c r="C112" s="367"/>
      <c r="D112" s="367"/>
      <c r="E112" s="224"/>
      <c r="F112" s="224"/>
      <c r="G112" s="224"/>
      <c r="H112" s="224"/>
      <c r="I112" s="104"/>
      <c r="J112" s="104"/>
      <c r="K112" s="224"/>
      <c r="L112" s="103"/>
      <c r="M112" s="224"/>
      <c r="N112" s="104"/>
      <c r="O112" s="105"/>
      <c r="P112" s="196" t="str">
        <f t="shared" si="3"/>
        <v/>
      </c>
      <c r="Q112" s="186"/>
      <c r="R112" s="106"/>
      <c r="S112" s="156"/>
      <c r="T112" s="165" t="str">
        <f t="shared" si="4"/>
        <v/>
      </c>
      <c r="U112" s="188" t="str">
        <f t="shared" si="5"/>
        <v/>
      </c>
    </row>
    <row r="113" spans="1:21" s="51" customFormat="1" ht="12.75" customHeight="1" x14ac:dyDescent="0.25">
      <c r="A113" s="83"/>
      <c r="B113" s="88">
        <v>98</v>
      </c>
      <c r="C113" s="367"/>
      <c r="D113" s="367"/>
      <c r="E113" s="224"/>
      <c r="F113" s="224"/>
      <c r="G113" s="224"/>
      <c r="H113" s="224"/>
      <c r="I113" s="104"/>
      <c r="J113" s="104"/>
      <c r="K113" s="224"/>
      <c r="L113" s="103"/>
      <c r="M113" s="224"/>
      <c r="N113" s="104"/>
      <c r="O113" s="105"/>
      <c r="P113" s="196" t="str">
        <f t="shared" si="3"/>
        <v/>
      </c>
      <c r="Q113" s="186"/>
      <c r="R113" s="106"/>
      <c r="S113" s="156"/>
      <c r="T113" s="165" t="str">
        <f t="shared" si="4"/>
        <v/>
      </c>
      <c r="U113" s="188" t="str">
        <f t="shared" si="5"/>
        <v/>
      </c>
    </row>
    <row r="114" spans="1:21" s="51" customFormat="1" ht="12.75" customHeight="1" x14ac:dyDescent="0.25">
      <c r="A114" s="83"/>
      <c r="B114" s="88">
        <v>99</v>
      </c>
      <c r="C114" s="367"/>
      <c r="D114" s="367"/>
      <c r="E114" s="224"/>
      <c r="F114" s="224"/>
      <c r="G114" s="224"/>
      <c r="H114" s="224"/>
      <c r="I114" s="104"/>
      <c r="J114" s="104"/>
      <c r="K114" s="224"/>
      <c r="L114" s="103"/>
      <c r="M114" s="224"/>
      <c r="N114" s="104"/>
      <c r="O114" s="105"/>
      <c r="P114" s="196" t="str">
        <f t="shared" si="3"/>
        <v/>
      </c>
      <c r="Q114" s="186"/>
      <c r="R114" s="106"/>
      <c r="S114" s="156"/>
      <c r="T114" s="165" t="str">
        <f t="shared" si="4"/>
        <v/>
      </c>
      <c r="U114" s="188" t="str">
        <f t="shared" si="5"/>
        <v/>
      </c>
    </row>
    <row r="115" spans="1:21" s="51" customFormat="1" ht="12.75" customHeight="1" x14ac:dyDescent="0.25">
      <c r="A115" s="83"/>
      <c r="B115" s="88">
        <v>100</v>
      </c>
      <c r="C115" s="367"/>
      <c r="D115" s="367"/>
      <c r="E115" s="224"/>
      <c r="F115" s="224"/>
      <c r="G115" s="224"/>
      <c r="H115" s="224"/>
      <c r="I115" s="104"/>
      <c r="J115" s="104"/>
      <c r="K115" s="224"/>
      <c r="L115" s="103"/>
      <c r="M115" s="224"/>
      <c r="N115" s="104"/>
      <c r="O115" s="105"/>
      <c r="P115" s="196" t="str">
        <f t="shared" si="3"/>
        <v/>
      </c>
      <c r="Q115" s="186"/>
      <c r="R115" s="106"/>
      <c r="S115" s="156"/>
      <c r="T115" s="165" t="str">
        <f t="shared" si="4"/>
        <v/>
      </c>
      <c r="U115" s="188" t="str">
        <f t="shared" si="5"/>
        <v/>
      </c>
    </row>
    <row r="116" spans="1:21" s="51" customFormat="1" ht="12.75" customHeight="1" x14ac:dyDescent="0.25">
      <c r="A116" s="83"/>
      <c r="B116" s="88">
        <v>101</v>
      </c>
      <c r="C116" s="367"/>
      <c r="D116" s="367"/>
      <c r="E116" s="224"/>
      <c r="F116" s="224"/>
      <c r="G116" s="224"/>
      <c r="H116" s="224"/>
      <c r="I116" s="104"/>
      <c r="J116" s="104"/>
      <c r="K116" s="224"/>
      <c r="L116" s="103"/>
      <c r="M116" s="224"/>
      <c r="N116" s="104"/>
      <c r="O116" s="105"/>
      <c r="P116" s="196" t="str">
        <f t="shared" si="3"/>
        <v/>
      </c>
      <c r="Q116" s="186"/>
      <c r="R116" s="106"/>
      <c r="S116" s="156"/>
      <c r="T116" s="165" t="str">
        <f t="shared" si="4"/>
        <v/>
      </c>
      <c r="U116" s="188" t="str">
        <f t="shared" si="5"/>
        <v/>
      </c>
    </row>
    <row r="117" spans="1:21" s="51" customFormat="1" ht="12.75" customHeight="1" x14ac:dyDescent="0.25">
      <c r="A117" s="83"/>
      <c r="B117" s="88">
        <v>102</v>
      </c>
      <c r="C117" s="367"/>
      <c r="D117" s="367"/>
      <c r="E117" s="224"/>
      <c r="F117" s="224"/>
      <c r="G117" s="224"/>
      <c r="H117" s="224"/>
      <c r="I117" s="104"/>
      <c r="J117" s="104"/>
      <c r="K117" s="224"/>
      <c r="L117" s="103"/>
      <c r="M117" s="224"/>
      <c r="N117" s="104"/>
      <c r="O117" s="105"/>
      <c r="P117" s="196" t="str">
        <f t="shared" si="3"/>
        <v/>
      </c>
      <c r="Q117" s="186"/>
      <c r="R117" s="106"/>
      <c r="S117" s="156"/>
      <c r="T117" s="165" t="str">
        <f t="shared" si="4"/>
        <v/>
      </c>
      <c r="U117" s="188" t="str">
        <f t="shared" si="5"/>
        <v/>
      </c>
    </row>
    <row r="118" spans="1:21" s="51" customFormat="1" ht="12.75" customHeight="1" x14ac:dyDescent="0.25">
      <c r="A118" s="83"/>
      <c r="B118" s="88">
        <v>103</v>
      </c>
      <c r="C118" s="367"/>
      <c r="D118" s="367"/>
      <c r="E118" s="224"/>
      <c r="F118" s="224"/>
      <c r="G118" s="224"/>
      <c r="H118" s="224"/>
      <c r="I118" s="104"/>
      <c r="J118" s="104"/>
      <c r="K118" s="224"/>
      <c r="L118" s="103"/>
      <c r="M118" s="224"/>
      <c r="N118" s="104"/>
      <c r="O118" s="105"/>
      <c r="P118" s="196" t="str">
        <f t="shared" si="3"/>
        <v/>
      </c>
      <c r="Q118" s="186"/>
      <c r="R118" s="106"/>
      <c r="S118" s="156"/>
      <c r="T118" s="165" t="str">
        <f t="shared" si="4"/>
        <v/>
      </c>
      <c r="U118" s="188" t="str">
        <f t="shared" si="5"/>
        <v/>
      </c>
    </row>
    <row r="119" spans="1:21" s="51" customFormat="1" ht="12.75" customHeight="1" x14ac:dyDescent="0.25">
      <c r="A119" s="83"/>
      <c r="B119" s="88">
        <v>104</v>
      </c>
      <c r="C119" s="367"/>
      <c r="D119" s="367"/>
      <c r="E119" s="224"/>
      <c r="F119" s="224"/>
      <c r="G119" s="224"/>
      <c r="H119" s="224"/>
      <c r="I119" s="104"/>
      <c r="J119" s="104"/>
      <c r="K119" s="224"/>
      <c r="L119" s="103"/>
      <c r="M119" s="224"/>
      <c r="N119" s="104"/>
      <c r="O119" s="105"/>
      <c r="P119" s="196" t="str">
        <f t="shared" si="3"/>
        <v/>
      </c>
      <c r="Q119" s="186"/>
      <c r="R119" s="106"/>
      <c r="S119" s="156"/>
      <c r="T119" s="165" t="str">
        <f t="shared" si="4"/>
        <v/>
      </c>
      <c r="U119" s="188" t="str">
        <f t="shared" si="5"/>
        <v/>
      </c>
    </row>
    <row r="120" spans="1:21" s="51" customFormat="1" ht="12.75" customHeight="1" x14ac:dyDescent="0.25">
      <c r="A120" s="83"/>
      <c r="B120" s="88">
        <v>105</v>
      </c>
      <c r="C120" s="367"/>
      <c r="D120" s="367"/>
      <c r="E120" s="224"/>
      <c r="F120" s="224"/>
      <c r="G120" s="224"/>
      <c r="H120" s="224"/>
      <c r="I120" s="104"/>
      <c r="J120" s="104"/>
      <c r="K120" s="224"/>
      <c r="L120" s="103"/>
      <c r="M120" s="224"/>
      <c r="N120" s="104"/>
      <c r="O120" s="105"/>
      <c r="P120" s="196" t="str">
        <f t="shared" ref="P120:P129" si="6">IF(I120="","",(I120/12)*0.3)</f>
        <v/>
      </c>
      <c r="Q120" s="186"/>
      <c r="R120" s="106"/>
      <c r="S120" s="156"/>
      <c r="T120" s="165" t="str">
        <f t="shared" ref="T120:T129" si="7">IF(S120="Yes",N120,IF(S120="No","",""))</f>
        <v/>
      </c>
      <c r="U120" s="188" t="str">
        <f t="shared" ref="U120:U129" si="8">IF(S120="Yes",Q120,IF(S120="No","",""))</f>
        <v/>
      </c>
    </row>
    <row r="121" spans="1:21" s="51" customFormat="1" ht="12.75" customHeight="1" x14ac:dyDescent="0.25">
      <c r="A121" s="83"/>
      <c r="B121" s="88">
        <v>106</v>
      </c>
      <c r="C121" s="367"/>
      <c r="D121" s="367"/>
      <c r="E121" s="224"/>
      <c r="F121" s="224"/>
      <c r="G121" s="224"/>
      <c r="H121" s="224"/>
      <c r="I121" s="104"/>
      <c r="J121" s="104"/>
      <c r="K121" s="224"/>
      <c r="L121" s="103"/>
      <c r="M121" s="224"/>
      <c r="N121" s="104"/>
      <c r="O121" s="105"/>
      <c r="P121" s="196" t="str">
        <f t="shared" si="6"/>
        <v/>
      </c>
      <c r="Q121" s="186"/>
      <c r="R121" s="106"/>
      <c r="S121" s="156"/>
      <c r="T121" s="165" t="str">
        <f t="shared" si="7"/>
        <v/>
      </c>
      <c r="U121" s="188" t="str">
        <f t="shared" si="8"/>
        <v/>
      </c>
    </row>
    <row r="122" spans="1:21" s="51" customFormat="1" ht="12.75" customHeight="1" x14ac:dyDescent="0.25">
      <c r="A122" s="83"/>
      <c r="B122" s="88">
        <v>107</v>
      </c>
      <c r="C122" s="367"/>
      <c r="D122" s="367"/>
      <c r="E122" s="224"/>
      <c r="F122" s="224"/>
      <c r="G122" s="224"/>
      <c r="H122" s="224"/>
      <c r="I122" s="104"/>
      <c r="J122" s="104"/>
      <c r="K122" s="224"/>
      <c r="L122" s="103"/>
      <c r="M122" s="224"/>
      <c r="N122" s="104"/>
      <c r="O122" s="105"/>
      <c r="P122" s="196" t="str">
        <f t="shared" si="6"/>
        <v/>
      </c>
      <c r="Q122" s="186"/>
      <c r="R122" s="106"/>
      <c r="S122" s="156"/>
      <c r="T122" s="165" t="str">
        <f t="shared" si="7"/>
        <v/>
      </c>
      <c r="U122" s="188" t="str">
        <f t="shared" si="8"/>
        <v/>
      </c>
    </row>
    <row r="123" spans="1:21" s="51" customFormat="1" ht="12.75" customHeight="1" x14ac:dyDescent="0.25">
      <c r="A123" s="83"/>
      <c r="B123" s="88">
        <v>108</v>
      </c>
      <c r="C123" s="367"/>
      <c r="D123" s="367"/>
      <c r="E123" s="224"/>
      <c r="F123" s="224"/>
      <c r="G123" s="224"/>
      <c r="H123" s="224"/>
      <c r="I123" s="104"/>
      <c r="J123" s="104"/>
      <c r="K123" s="224"/>
      <c r="L123" s="103"/>
      <c r="M123" s="224"/>
      <c r="N123" s="104"/>
      <c r="O123" s="105"/>
      <c r="P123" s="196" t="str">
        <f t="shared" si="6"/>
        <v/>
      </c>
      <c r="Q123" s="186"/>
      <c r="R123" s="106"/>
      <c r="S123" s="156"/>
      <c r="T123" s="165" t="str">
        <f t="shared" si="7"/>
        <v/>
      </c>
      <c r="U123" s="188" t="str">
        <f t="shared" si="8"/>
        <v/>
      </c>
    </row>
    <row r="124" spans="1:21" s="51" customFormat="1" ht="12.75" customHeight="1" x14ac:dyDescent="0.25">
      <c r="A124" s="83"/>
      <c r="B124" s="88">
        <v>109</v>
      </c>
      <c r="C124" s="367"/>
      <c r="D124" s="367"/>
      <c r="E124" s="224"/>
      <c r="F124" s="224"/>
      <c r="G124" s="224"/>
      <c r="H124" s="224"/>
      <c r="I124" s="104"/>
      <c r="J124" s="104"/>
      <c r="K124" s="224"/>
      <c r="L124" s="103"/>
      <c r="M124" s="224"/>
      <c r="N124" s="104"/>
      <c r="O124" s="105"/>
      <c r="P124" s="196" t="str">
        <f t="shared" si="6"/>
        <v/>
      </c>
      <c r="Q124" s="186"/>
      <c r="R124" s="106"/>
      <c r="S124" s="156"/>
      <c r="T124" s="165" t="str">
        <f t="shared" si="7"/>
        <v/>
      </c>
      <c r="U124" s="188" t="str">
        <f t="shared" si="8"/>
        <v/>
      </c>
    </row>
    <row r="125" spans="1:21" s="51" customFormat="1" ht="12.75" customHeight="1" x14ac:dyDescent="0.25">
      <c r="A125" s="83"/>
      <c r="B125" s="88">
        <v>110</v>
      </c>
      <c r="C125" s="367"/>
      <c r="D125" s="367"/>
      <c r="E125" s="224"/>
      <c r="F125" s="224"/>
      <c r="G125" s="224"/>
      <c r="H125" s="224"/>
      <c r="I125" s="104"/>
      <c r="J125" s="104"/>
      <c r="K125" s="224"/>
      <c r="L125" s="103"/>
      <c r="M125" s="224"/>
      <c r="N125" s="104"/>
      <c r="O125" s="105"/>
      <c r="P125" s="196" t="str">
        <f t="shared" si="6"/>
        <v/>
      </c>
      <c r="Q125" s="186"/>
      <c r="R125" s="106"/>
      <c r="S125" s="156"/>
      <c r="T125" s="165" t="str">
        <f t="shared" si="7"/>
        <v/>
      </c>
      <c r="U125" s="188" t="str">
        <f t="shared" si="8"/>
        <v/>
      </c>
    </row>
    <row r="126" spans="1:21" s="51" customFormat="1" ht="12.75" customHeight="1" x14ac:dyDescent="0.25">
      <c r="A126" s="83"/>
      <c r="B126" s="88">
        <v>111</v>
      </c>
      <c r="C126" s="367"/>
      <c r="D126" s="367"/>
      <c r="E126" s="224"/>
      <c r="F126" s="224"/>
      <c r="G126" s="224"/>
      <c r="H126" s="224"/>
      <c r="I126" s="104"/>
      <c r="J126" s="104"/>
      <c r="K126" s="224"/>
      <c r="L126" s="103"/>
      <c r="M126" s="224"/>
      <c r="N126" s="104"/>
      <c r="O126" s="105"/>
      <c r="P126" s="196" t="str">
        <f t="shared" si="6"/>
        <v/>
      </c>
      <c r="Q126" s="186"/>
      <c r="R126" s="106"/>
      <c r="S126" s="156"/>
      <c r="T126" s="165" t="str">
        <f t="shared" si="7"/>
        <v/>
      </c>
      <c r="U126" s="188" t="str">
        <f t="shared" si="8"/>
        <v/>
      </c>
    </row>
    <row r="127" spans="1:21" s="51" customFormat="1" ht="12.75" customHeight="1" x14ac:dyDescent="0.25">
      <c r="A127" s="83"/>
      <c r="B127" s="88">
        <v>112</v>
      </c>
      <c r="C127" s="367"/>
      <c r="D127" s="367"/>
      <c r="E127" s="224"/>
      <c r="F127" s="224"/>
      <c r="G127" s="224"/>
      <c r="H127" s="224"/>
      <c r="I127" s="104"/>
      <c r="J127" s="104"/>
      <c r="K127" s="224"/>
      <c r="L127" s="103"/>
      <c r="M127" s="224"/>
      <c r="N127" s="104"/>
      <c r="O127" s="105"/>
      <c r="P127" s="196" t="str">
        <f t="shared" si="6"/>
        <v/>
      </c>
      <c r="Q127" s="186"/>
      <c r="R127" s="106"/>
      <c r="S127" s="156"/>
      <c r="T127" s="165" t="str">
        <f t="shared" si="7"/>
        <v/>
      </c>
      <c r="U127" s="188" t="str">
        <f t="shared" si="8"/>
        <v/>
      </c>
    </row>
    <row r="128" spans="1:21" s="51" customFormat="1" ht="12.75" customHeight="1" x14ac:dyDescent="0.25">
      <c r="A128" s="83"/>
      <c r="B128" s="88">
        <v>113</v>
      </c>
      <c r="C128" s="367"/>
      <c r="D128" s="367"/>
      <c r="E128" s="224"/>
      <c r="F128" s="224"/>
      <c r="G128" s="224"/>
      <c r="H128" s="224"/>
      <c r="I128" s="104"/>
      <c r="J128" s="104"/>
      <c r="K128" s="224"/>
      <c r="L128" s="103"/>
      <c r="M128" s="224"/>
      <c r="N128" s="104"/>
      <c r="O128" s="105"/>
      <c r="P128" s="196" t="str">
        <f t="shared" si="6"/>
        <v/>
      </c>
      <c r="Q128" s="186"/>
      <c r="R128" s="106"/>
      <c r="S128" s="156"/>
      <c r="T128" s="165" t="str">
        <f t="shared" si="7"/>
        <v/>
      </c>
      <c r="U128" s="188" t="str">
        <f t="shared" si="8"/>
        <v/>
      </c>
    </row>
    <row r="129" spans="1:21" s="51" customFormat="1" ht="12.75" customHeight="1" x14ac:dyDescent="0.25">
      <c r="A129" s="83"/>
      <c r="B129" s="88">
        <v>114</v>
      </c>
      <c r="C129" s="367"/>
      <c r="D129" s="367"/>
      <c r="E129" s="224"/>
      <c r="F129" s="224"/>
      <c r="G129" s="224"/>
      <c r="H129" s="224"/>
      <c r="I129" s="104"/>
      <c r="J129" s="104"/>
      <c r="K129" s="224"/>
      <c r="L129" s="103"/>
      <c r="M129" s="224"/>
      <c r="N129" s="104"/>
      <c r="O129" s="105"/>
      <c r="P129" s="196" t="str">
        <f t="shared" si="6"/>
        <v/>
      </c>
      <c r="Q129" s="186"/>
      <c r="R129" s="106"/>
      <c r="S129" s="156"/>
      <c r="T129" s="165" t="str">
        <f t="shared" si="7"/>
        <v/>
      </c>
      <c r="U129" s="188" t="str">
        <f t="shared" si="8"/>
        <v/>
      </c>
    </row>
    <row r="130" spans="1:21" s="51" customFormat="1" ht="12.75" customHeight="1" x14ac:dyDescent="0.25">
      <c r="A130" s="83"/>
      <c r="B130" s="88">
        <v>115</v>
      </c>
      <c r="C130" s="367"/>
      <c r="D130" s="367"/>
      <c r="E130" s="224"/>
      <c r="F130" s="224"/>
      <c r="G130" s="224"/>
      <c r="H130" s="224"/>
      <c r="I130" s="104"/>
      <c r="J130" s="104"/>
      <c r="K130" s="224"/>
      <c r="L130" s="103"/>
      <c r="M130" s="224"/>
      <c r="N130" s="104"/>
      <c r="O130" s="105"/>
      <c r="P130" s="196" t="str">
        <f t="shared" ref="P130:P135" si="9">IF(I130="","",(I130/12)*0.3)</f>
        <v/>
      </c>
      <c r="Q130" s="186"/>
      <c r="R130" s="106"/>
      <c r="S130" s="156"/>
      <c r="T130" s="165" t="str">
        <f t="shared" ref="T130:T135" si="10">IF(S130="Yes",N130,IF(S130="No","",""))</f>
        <v/>
      </c>
      <c r="U130" s="188" t="str">
        <f t="shared" ref="U130:U135" si="11">IF(S130="Yes",Q130,IF(S130="No","",""))</f>
        <v/>
      </c>
    </row>
    <row r="131" spans="1:21" s="51" customFormat="1" ht="12.75" customHeight="1" x14ac:dyDescent="0.25">
      <c r="A131" s="83"/>
      <c r="B131" s="88">
        <v>116</v>
      </c>
      <c r="C131" s="367"/>
      <c r="D131" s="367"/>
      <c r="E131" s="224"/>
      <c r="F131" s="224"/>
      <c r="G131" s="224"/>
      <c r="H131" s="224"/>
      <c r="I131" s="104"/>
      <c r="J131" s="104"/>
      <c r="K131" s="224"/>
      <c r="L131" s="103"/>
      <c r="M131" s="224"/>
      <c r="N131" s="104"/>
      <c r="O131" s="105"/>
      <c r="P131" s="196" t="str">
        <f t="shared" si="9"/>
        <v/>
      </c>
      <c r="Q131" s="186"/>
      <c r="R131" s="106"/>
      <c r="S131" s="156"/>
      <c r="T131" s="165" t="str">
        <f t="shared" si="10"/>
        <v/>
      </c>
      <c r="U131" s="188" t="str">
        <f t="shared" si="11"/>
        <v/>
      </c>
    </row>
    <row r="132" spans="1:21" s="51" customFormat="1" ht="12.75" customHeight="1" x14ac:dyDescent="0.25">
      <c r="A132" s="83"/>
      <c r="B132" s="88">
        <v>117</v>
      </c>
      <c r="C132" s="367"/>
      <c r="D132" s="367"/>
      <c r="E132" s="224"/>
      <c r="F132" s="224"/>
      <c r="G132" s="224"/>
      <c r="H132" s="224"/>
      <c r="I132" s="104"/>
      <c r="J132" s="104"/>
      <c r="K132" s="224"/>
      <c r="L132" s="103"/>
      <c r="M132" s="224"/>
      <c r="N132" s="104"/>
      <c r="O132" s="105"/>
      <c r="P132" s="196" t="str">
        <f t="shared" si="9"/>
        <v/>
      </c>
      <c r="Q132" s="186"/>
      <c r="R132" s="106"/>
      <c r="S132" s="156"/>
      <c r="T132" s="165" t="str">
        <f t="shared" si="10"/>
        <v/>
      </c>
      <c r="U132" s="188" t="str">
        <f t="shared" si="11"/>
        <v/>
      </c>
    </row>
    <row r="133" spans="1:21" s="51" customFormat="1" ht="12.75" customHeight="1" x14ac:dyDescent="0.25">
      <c r="A133" s="83"/>
      <c r="B133" s="88">
        <v>118</v>
      </c>
      <c r="C133" s="367"/>
      <c r="D133" s="367"/>
      <c r="E133" s="224"/>
      <c r="F133" s="224"/>
      <c r="G133" s="224"/>
      <c r="H133" s="224"/>
      <c r="I133" s="104"/>
      <c r="J133" s="104"/>
      <c r="K133" s="224"/>
      <c r="L133" s="103"/>
      <c r="M133" s="224"/>
      <c r="N133" s="104"/>
      <c r="O133" s="105"/>
      <c r="P133" s="196" t="str">
        <f t="shared" si="9"/>
        <v/>
      </c>
      <c r="Q133" s="186"/>
      <c r="R133" s="106"/>
      <c r="S133" s="156"/>
      <c r="T133" s="165" t="str">
        <f t="shared" si="10"/>
        <v/>
      </c>
      <c r="U133" s="188" t="str">
        <f t="shared" si="11"/>
        <v/>
      </c>
    </row>
    <row r="134" spans="1:21" s="51" customFormat="1" ht="12.75" customHeight="1" x14ac:dyDescent="0.25">
      <c r="A134" s="83"/>
      <c r="B134" s="88">
        <v>119</v>
      </c>
      <c r="C134" s="367"/>
      <c r="D134" s="367"/>
      <c r="E134" s="224"/>
      <c r="F134" s="224"/>
      <c r="G134" s="224"/>
      <c r="H134" s="224"/>
      <c r="I134" s="104"/>
      <c r="J134" s="104"/>
      <c r="K134" s="224"/>
      <c r="L134" s="103"/>
      <c r="M134" s="224"/>
      <c r="N134" s="104"/>
      <c r="O134" s="105"/>
      <c r="P134" s="196" t="str">
        <f t="shared" si="9"/>
        <v/>
      </c>
      <c r="Q134" s="186"/>
      <c r="R134" s="106"/>
      <c r="S134" s="156"/>
      <c r="T134" s="165" t="str">
        <f t="shared" si="10"/>
        <v/>
      </c>
      <c r="U134" s="188" t="str">
        <f t="shared" si="11"/>
        <v/>
      </c>
    </row>
    <row r="135" spans="1:21" s="51" customFormat="1" ht="12.75" customHeight="1" x14ac:dyDescent="0.25">
      <c r="A135" s="83"/>
      <c r="B135" s="88">
        <v>120</v>
      </c>
      <c r="C135" s="367"/>
      <c r="D135" s="367"/>
      <c r="E135" s="224"/>
      <c r="F135" s="224"/>
      <c r="G135" s="224"/>
      <c r="H135" s="224"/>
      <c r="I135" s="104"/>
      <c r="J135" s="104"/>
      <c r="K135" s="224"/>
      <c r="L135" s="103"/>
      <c r="M135" s="224"/>
      <c r="N135" s="104"/>
      <c r="O135" s="105"/>
      <c r="P135" s="196" t="str">
        <f t="shared" si="9"/>
        <v/>
      </c>
      <c r="Q135" s="186"/>
      <c r="R135" s="106"/>
      <c r="S135" s="156"/>
      <c r="T135" s="165" t="str">
        <f t="shared" si="10"/>
        <v/>
      </c>
      <c r="U135" s="188" t="str">
        <f t="shared" si="11"/>
        <v/>
      </c>
    </row>
  </sheetData>
  <sheetProtection algorithmName="SHA-512" hashValue="paVRVJacBF6J3NhQJG4IAv/Ld04nNkeF8geU3kXidIuobhwN+elUn6t8luIPnEfwgSaM6P3FD819QzzZTQa87Q==" saltValue="3QrMa7KReQoDlLjLh64glw==" spinCount="100000" sheet="1" objects="1" scenarios="1" selectLockedCells="1"/>
  <mergeCells count="129">
    <mergeCell ref="C54:D54"/>
    <mergeCell ref="C55:D55"/>
    <mergeCell ref="C46:D46"/>
    <mergeCell ref="C47:D47"/>
    <mergeCell ref="C48:D48"/>
    <mergeCell ref="C49:D49"/>
    <mergeCell ref="C50:D50"/>
    <mergeCell ref="C32:D32"/>
    <mergeCell ref="C33:D33"/>
    <mergeCell ref="C34:D34"/>
    <mergeCell ref="C35:D35"/>
    <mergeCell ref="C26:D26"/>
    <mergeCell ref="C27:D27"/>
    <mergeCell ref="C28:D28"/>
    <mergeCell ref="C51:D51"/>
    <mergeCell ref="C52:D52"/>
    <mergeCell ref="C53:D53"/>
    <mergeCell ref="C41:D41"/>
    <mergeCell ref="C42:D42"/>
    <mergeCell ref="C43:D43"/>
    <mergeCell ref="C44:D44"/>
    <mergeCell ref="C45:D45"/>
    <mergeCell ref="C36:D36"/>
    <mergeCell ref="C37:D37"/>
    <mergeCell ref="C38:D38"/>
    <mergeCell ref="C39:D39"/>
    <mergeCell ref="C40:D40"/>
    <mergeCell ref="C31:D31"/>
    <mergeCell ref="C29:D29"/>
    <mergeCell ref="C30:D30"/>
    <mergeCell ref="C17:D17"/>
    <mergeCell ref="C18:D18"/>
    <mergeCell ref="C19:D19"/>
    <mergeCell ref="C20:D20"/>
    <mergeCell ref="C21:D21"/>
    <mergeCell ref="C22:D22"/>
    <mergeCell ref="C23:D23"/>
    <mergeCell ref="C24:D24"/>
    <mergeCell ref="C25:D25"/>
    <mergeCell ref="E3:H3"/>
    <mergeCell ref="E2:H2"/>
    <mergeCell ref="C15:D15"/>
    <mergeCell ref="C16:D16"/>
    <mergeCell ref="B6:C6"/>
    <mergeCell ref="D6:N6"/>
    <mergeCell ref="B9:C9"/>
    <mergeCell ref="D9:H9"/>
    <mergeCell ref="B7:C7"/>
    <mergeCell ref="D7:H7"/>
    <mergeCell ref="C61:D61"/>
    <mergeCell ref="C62:D62"/>
    <mergeCell ref="C63:D63"/>
    <mergeCell ref="C64:D64"/>
    <mergeCell ref="C65:D65"/>
    <mergeCell ref="C56:D56"/>
    <mergeCell ref="C57:D57"/>
    <mergeCell ref="C58:D58"/>
    <mergeCell ref="C59:D59"/>
    <mergeCell ref="C60:D60"/>
    <mergeCell ref="C71:D71"/>
    <mergeCell ref="C72:D72"/>
    <mergeCell ref="C73:D73"/>
    <mergeCell ref="C74:D74"/>
    <mergeCell ref="C75:D75"/>
    <mergeCell ref="C66:D66"/>
    <mergeCell ref="C67:D67"/>
    <mergeCell ref="C68:D68"/>
    <mergeCell ref="C69:D69"/>
    <mergeCell ref="C70:D70"/>
    <mergeCell ref="C81:D81"/>
    <mergeCell ref="C82:D82"/>
    <mergeCell ref="C83:D83"/>
    <mergeCell ref="C84:D84"/>
    <mergeCell ref="C85:D85"/>
    <mergeCell ref="C76:D76"/>
    <mergeCell ref="C77:D77"/>
    <mergeCell ref="C78:D78"/>
    <mergeCell ref="C79:D79"/>
    <mergeCell ref="C80:D80"/>
    <mergeCell ref="C91:D91"/>
    <mergeCell ref="C92:D92"/>
    <mergeCell ref="C93:D93"/>
    <mergeCell ref="C94:D94"/>
    <mergeCell ref="C95:D95"/>
    <mergeCell ref="C86:D86"/>
    <mergeCell ref="C87:D87"/>
    <mergeCell ref="C88:D88"/>
    <mergeCell ref="C89:D89"/>
    <mergeCell ref="C90:D90"/>
    <mergeCell ref="C101:D101"/>
    <mergeCell ref="C102:D102"/>
    <mergeCell ref="C103:D103"/>
    <mergeCell ref="C104:D104"/>
    <mergeCell ref="C105:D105"/>
    <mergeCell ref="C96:D96"/>
    <mergeCell ref="C97:D97"/>
    <mergeCell ref="C98:D98"/>
    <mergeCell ref="C99:D99"/>
    <mergeCell ref="C100:D100"/>
    <mergeCell ref="C111:D111"/>
    <mergeCell ref="C112:D112"/>
    <mergeCell ref="C113:D113"/>
    <mergeCell ref="C114:D114"/>
    <mergeCell ref="C115:D115"/>
    <mergeCell ref="C106:D106"/>
    <mergeCell ref="C107:D107"/>
    <mergeCell ref="C108:D108"/>
    <mergeCell ref="C109:D109"/>
    <mergeCell ref="C110:D110"/>
    <mergeCell ref="C121:D121"/>
    <mergeCell ref="C122:D122"/>
    <mergeCell ref="C123:D123"/>
    <mergeCell ref="C124:D124"/>
    <mergeCell ref="C125:D125"/>
    <mergeCell ref="C116:D116"/>
    <mergeCell ref="C117:D117"/>
    <mergeCell ref="C118:D118"/>
    <mergeCell ref="C119:D119"/>
    <mergeCell ref="C120:D120"/>
    <mergeCell ref="C131:D131"/>
    <mergeCell ref="C132:D132"/>
    <mergeCell ref="C133:D133"/>
    <mergeCell ref="C134:D134"/>
    <mergeCell ref="C135:D135"/>
    <mergeCell ref="C126:D126"/>
    <mergeCell ref="C127:D127"/>
    <mergeCell ref="C128:D128"/>
    <mergeCell ref="C129:D129"/>
    <mergeCell ref="C130:D130"/>
  </mergeCells>
  <conditionalFormatting sqref="D6:N6 D7:H7">
    <cfRule type="containsBlanks" dxfId="9" priority="11">
      <formula>LEN(TRIM(D6))=0</formula>
    </cfRule>
  </conditionalFormatting>
  <conditionalFormatting sqref="S16">
    <cfRule type="cellIs" dxfId="8" priority="8" operator="equal">
      <formula>"Yes"</formula>
    </cfRule>
    <cfRule type="cellIs" dxfId="7" priority="9" operator="equal">
      <formula>"No"</formula>
    </cfRule>
  </conditionalFormatting>
  <conditionalFormatting sqref="S17:S135">
    <cfRule type="cellIs" dxfId="6" priority="1" operator="equal">
      <formula>"Yes"</formula>
    </cfRule>
    <cfRule type="cellIs" dxfId="5" priority="2" operator="equal">
      <formula>"No"</formula>
    </cfRule>
  </conditionalFormatting>
  <dataValidations count="2">
    <dataValidation type="list" allowBlank="1" showInputMessage="1" showErrorMessage="1" sqref="K16:K135">
      <formula1>"Single-family, Multi-family"</formula1>
    </dataValidation>
    <dataValidation type="list" allowBlank="1" showInputMessage="1" showErrorMessage="1" sqref="S16:S135">
      <formula1>"Yes,No,Not Included"</formula1>
    </dataValidation>
  </dataValidations>
  <pageMargins left="0.45" right="0.45" top="0.5" bottom="0.5" header="0.3" footer="0.3"/>
  <pageSetup paperSize="5" scale="61"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3314" r:id="rId4" name="Check Box 2">
              <controlPr defaultSize="0" autoFill="0" autoLine="0" autoPict="0">
                <anchor moveWithCells="1">
                  <from>
                    <xdr:col>3</xdr:col>
                    <xdr:colOff>19050</xdr:colOff>
                    <xdr:row>8</xdr:row>
                    <xdr:rowOff>142875</xdr:rowOff>
                  </from>
                  <to>
                    <xdr:col>11</xdr:col>
                    <xdr:colOff>428625</xdr:colOff>
                    <xdr:row>10</xdr:row>
                    <xdr:rowOff>38100</xdr:rowOff>
                  </to>
                </anchor>
              </controlPr>
            </control>
          </mc:Choice>
        </mc:AlternateContent>
        <mc:AlternateContent xmlns:mc="http://schemas.openxmlformats.org/markup-compatibility/2006">
          <mc:Choice Requires="x14">
            <control shapeId="13315" r:id="rId5" name="Check Box 3">
              <controlPr defaultSize="0" autoFill="0" autoLine="0" autoPict="0">
                <anchor moveWithCells="1">
                  <from>
                    <xdr:col>3</xdr:col>
                    <xdr:colOff>19050</xdr:colOff>
                    <xdr:row>10</xdr:row>
                    <xdr:rowOff>152400</xdr:rowOff>
                  </from>
                  <to>
                    <xdr:col>11</xdr:col>
                    <xdr:colOff>428625</xdr:colOff>
                    <xdr:row>12</xdr:row>
                    <xdr:rowOff>19050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2"/>
  <sheetViews>
    <sheetView showGridLines="0" zoomScaleNormal="100" workbookViewId="0">
      <selection activeCell="B6" sqref="B6"/>
    </sheetView>
  </sheetViews>
  <sheetFormatPr defaultRowHeight="15.75" x14ac:dyDescent="0.25"/>
  <cols>
    <col min="1" max="1" width="5.125" customWidth="1"/>
    <col min="2" max="2" width="13.5" customWidth="1"/>
    <col min="3" max="3" width="17.625" customWidth="1"/>
    <col min="4" max="4" width="14.375" bestFit="1" customWidth="1"/>
    <col min="10" max="10" width="10.375" customWidth="1"/>
    <col min="12" max="12" width="17.625" customWidth="1"/>
  </cols>
  <sheetData>
    <row r="1" spans="1:12" s="19" customFormat="1" x14ac:dyDescent="0.25">
      <c r="A1" s="337" t="s">
        <v>52</v>
      </c>
      <c r="B1" s="337"/>
      <c r="C1" s="380" t="str">
        <f>IF('Application Form'!D31="","",'Application Form'!D31)</f>
        <v/>
      </c>
      <c r="D1" s="380"/>
      <c r="E1" s="380"/>
    </row>
    <row r="2" spans="1:12" s="19" customFormat="1" x14ac:dyDescent="0.25">
      <c r="A2" s="337" t="s">
        <v>10</v>
      </c>
      <c r="B2" s="337"/>
      <c r="C2" s="307" t="str">
        <f>IF('Application Form'!D7="","",'Application Form'!D7)</f>
        <v/>
      </c>
      <c r="D2" s="307"/>
      <c r="E2" s="307"/>
    </row>
    <row r="3" spans="1:12" x14ac:dyDescent="0.25">
      <c r="A3" s="340" t="s">
        <v>109</v>
      </c>
      <c r="B3" s="340"/>
      <c r="C3" s="340"/>
      <c r="D3" s="72"/>
      <c r="E3" s="72"/>
      <c r="F3" s="19"/>
      <c r="G3" s="19"/>
      <c r="H3" s="19"/>
      <c r="I3" s="19"/>
      <c r="J3" s="19"/>
      <c r="K3" s="19"/>
      <c r="L3" s="19"/>
    </row>
    <row r="4" spans="1:12" ht="16.5" thickBot="1" x14ac:dyDescent="0.3">
      <c r="A4" s="19"/>
      <c r="B4" s="19"/>
      <c r="C4" s="19"/>
      <c r="D4" s="19"/>
      <c r="E4" s="19"/>
      <c r="F4" s="19"/>
      <c r="G4" s="19"/>
      <c r="H4" s="19"/>
      <c r="I4" s="19"/>
      <c r="J4" s="19"/>
      <c r="K4" s="19"/>
      <c r="L4" s="19"/>
    </row>
    <row r="5" spans="1:12" ht="27.75" x14ac:dyDescent="0.25">
      <c r="A5" s="74"/>
      <c r="B5" s="75" t="s">
        <v>1</v>
      </c>
      <c r="C5" s="170" t="s">
        <v>100</v>
      </c>
      <c r="D5" s="75" t="s">
        <v>163</v>
      </c>
      <c r="E5" s="171" t="s">
        <v>112</v>
      </c>
      <c r="F5" s="19"/>
      <c r="G5" s="19"/>
      <c r="H5" s="19"/>
      <c r="I5" s="19"/>
      <c r="J5" s="19"/>
      <c r="K5" s="19"/>
      <c r="L5" s="19"/>
    </row>
    <row r="6" spans="1:12" x14ac:dyDescent="0.25">
      <c r="A6" s="76">
        <v>1</v>
      </c>
      <c r="B6" s="215"/>
      <c r="C6" s="166"/>
      <c r="D6" s="230"/>
      <c r="E6" s="168"/>
      <c r="F6" s="19"/>
      <c r="G6" s="19"/>
      <c r="H6" s="19"/>
      <c r="I6" s="19"/>
      <c r="J6" s="19"/>
      <c r="K6" s="19"/>
      <c r="L6" s="19"/>
    </row>
    <row r="7" spans="1:12" x14ac:dyDescent="0.25">
      <c r="A7" s="76">
        <v>2</v>
      </c>
      <c r="B7" s="216"/>
      <c r="C7" s="166"/>
      <c r="D7" s="230"/>
      <c r="E7" s="168"/>
      <c r="F7" s="19"/>
      <c r="G7" s="19"/>
      <c r="H7" s="19"/>
      <c r="I7" s="19"/>
      <c r="J7" s="19"/>
      <c r="K7" s="19"/>
      <c r="L7" s="19"/>
    </row>
    <row r="8" spans="1:12" x14ac:dyDescent="0.25">
      <c r="A8" s="76">
        <v>3</v>
      </c>
      <c r="B8" s="216"/>
      <c r="C8" s="166"/>
      <c r="D8" s="230"/>
      <c r="E8" s="168"/>
      <c r="F8" s="19"/>
      <c r="G8" s="19"/>
      <c r="H8" s="19"/>
      <c r="I8" s="19"/>
      <c r="J8" s="19"/>
      <c r="K8" s="19"/>
      <c r="L8" s="19"/>
    </row>
    <row r="9" spans="1:12" x14ac:dyDescent="0.25">
      <c r="A9" s="76">
        <v>4</v>
      </c>
      <c r="B9" s="216"/>
      <c r="C9" s="166"/>
      <c r="D9" s="230"/>
      <c r="E9" s="168"/>
      <c r="F9" s="19"/>
      <c r="G9" s="19"/>
      <c r="H9" s="19"/>
      <c r="I9" s="19"/>
      <c r="J9" s="19"/>
      <c r="K9" s="19"/>
      <c r="L9" s="19"/>
    </row>
    <row r="10" spans="1:12" x14ac:dyDescent="0.25">
      <c r="A10" s="76">
        <v>5</v>
      </c>
      <c r="B10" s="216"/>
      <c r="C10" s="166"/>
      <c r="D10" s="230"/>
      <c r="E10" s="168"/>
      <c r="F10" s="19"/>
      <c r="G10" s="19"/>
      <c r="H10" s="19"/>
      <c r="I10" s="19"/>
      <c r="J10" s="19"/>
      <c r="K10" s="19"/>
      <c r="L10" s="19"/>
    </row>
    <row r="11" spans="1:12" x14ac:dyDescent="0.25">
      <c r="A11" s="76">
        <v>6</v>
      </c>
      <c r="B11" s="216"/>
      <c r="C11" s="166"/>
      <c r="D11" s="230"/>
      <c r="E11" s="168"/>
      <c r="F11" s="19"/>
      <c r="G11" s="19"/>
      <c r="H11" s="19"/>
      <c r="I11" s="19"/>
      <c r="J11" s="19"/>
      <c r="K11" s="19"/>
      <c r="L11" s="19"/>
    </row>
    <row r="12" spans="1:12" x14ac:dyDescent="0.25">
      <c r="A12" s="76">
        <v>7</v>
      </c>
      <c r="B12" s="216"/>
      <c r="C12" s="166"/>
      <c r="D12" s="230"/>
      <c r="E12" s="168"/>
      <c r="F12" s="19"/>
      <c r="G12" s="19"/>
      <c r="H12" s="19"/>
      <c r="I12" s="19"/>
      <c r="J12" s="19"/>
      <c r="K12" s="19"/>
      <c r="L12" s="19"/>
    </row>
    <row r="13" spans="1:12" x14ac:dyDescent="0.25">
      <c r="A13" s="76">
        <v>8</v>
      </c>
      <c r="B13" s="216"/>
      <c r="C13" s="166"/>
      <c r="D13" s="230"/>
      <c r="E13" s="168"/>
      <c r="F13" s="19"/>
      <c r="G13" s="19"/>
      <c r="H13" s="19"/>
      <c r="I13" s="19"/>
      <c r="J13" s="19"/>
      <c r="K13" s="19"/>
      <c r="L13" s="19"/>
    </row>
    <row r="14" spans="1:12" x14ac:dyDescent="0.25">
      <c r="A14" s="76">
        <v>9</v>
      </c>
      <c r="B14" s="216"/>
      <c r="C14" s="166"/>
      <c r="D14" s="230"/>
      <c r="E14" s="168"/>
      <c r="F14" s="19"/>
      <c r="G14" s="19"/>
      <c r="H14" s="19"/>
      <c r="I14" s="19"/>
      <c r="J14" s="19"/>
      <c r="K14" s="19"/>
      <c r="L14" s="19"/>
    </row>
    <row r="15" spans="1:12" x14ac:dyDescent="0.25">
      <c r="A15" s="76">
        <v>10</v>
      </c>
      <c r="B15" s="216"/>
      <c r="C15" s="166"/>
      <c r="D15" s="230"/>
      <c r="E15" s="168"/>
      <c r="F15" s="19"/>
      <c r="G15" s="19"/>
      <c r="H15" s="19"/>
      <c r="I15" s="19"/>
      <c r="J15" s="19"/>
      <c r="K15" s="19"/>
      <c r="L15" s="19"/>
    </row>
    <row r="16" spans="1:12" x14ac:dyDescent="0.25">
      <c r="A16" s="76">
        <v>11</v>
      </c>
      <c r="B16" s="216"/>
      <c r="C16" s="166"/>
      <c r="D16" s="230"/>
      <c r="E16" s="168"/>
      <c r="F16" s="19"/>
      <c r="G16" s="19"/>
      <c r="H16" s="19"/>
      <c r="I16" s="19"/>
      <c r="J16" s="19"/>
      <c r="K16" s="19"/>
      <c r="L16" s="19"/>
    </row>
    <row r="17" spans="1:12" x14ac:dyDescent="0.25">
      <c r="A17" s="76">
        <v>12</v>
      </c>
      <c r="B17" s="216"/>
      <c r="C17" s="166"/>
      <c r="D17" s="230"/>
      <c r="E17" s="168"/>
      <c r="F17" s="19"/>
      <c r="G17" s="19"/>
      <c r="H17" s="19"/>
      <c r="I17" s="19"/>
      <c r="J17" s="19"/>
      <c r="K17" s="19"/>
      <c r="L17" s="19"/>
    </row>
    <row r="18" spans="1:12" x14ac:dyDescent="0.25">
      <c r="A18" s="76">
        <v>13</v>
      </c>
      <c r="B18" s="216"/>
      <c r="C18" s="166"/>
      <c r="D18" s="230"/>
      <c r="E18" s="168"/>
      <c r="F18" s="19"/>
      <c r="G18" s="19"/>
      <c r="H18" s="19"/>
      <c r="I18" s="19"/>
      <c r="J18" s="19"/>
      <c r="K18" s="19"/>
      <c r="L18" s="19"/>
    </row>
    <row r="19" spans="1:12" x14ac:dyDescent="0.25">
      <c r="A19" s="76">
        <v>14</v>
      </c>
      <c r="B19" s="216"/>
      <c r="C19" s="166"/>
      <c r="D19" s="230"/>
      <c r="E19" s="168"/>
      <c r="F19" s="19"/>
      <c r="G19" s="19"/>
      <c r="H19" s="19"/>
      <c r="I19" s="19"/>
      <c r="J19" s="19"/>
      <c r="K19" s="19"/>
      <c r="L19" s="19"/>
    </row>
    <row r="20" spans="1:12" x14ac:dyDescent="0.25">
      <c r="A20" s="76">
        <v>15</v>
      </c>
      <c r="B20" s="216"/>
      <c r="C20" s="166"/>
      <c r="D20" s="230"/>
      <c r="E20" s="168"/>
      <c r="F20" s="19"/>
      <c r="G20" s="19"/>
      <c r="H20" s="19"/>
      <c r="I20" s="19"/>
      <c r="J20" s="19"/>
      <c r="K20" s="19"/>
      <c r="L20" s="19"/>
    </row>
    <row r="21" spans="1:12" x14ac:dyDescent="0.25">
      <c r="A21" s="76">
        <v>16</v>
      </c>
      <c r="B21" s="216"/>
      <c r="C21" s="166"/>
      <c r="D21" s="230"/>
      <c r="E21" s="168"/>
      <c r="F21" s="19"/>
      <c r="G21" s="19"/>
      <c r="H21" s="19"/>
      <c r="I21" s="19"/>
      <c r="J21" s="19"/>
      <c r="K21" s="19"/>
      <c r="L21" s="19"/>
    </row>
    <row r="22" spans="1:12" x14ac:dyDescent="0.25">
      <c r="A22" s="76">
        <v>17</v>
      </c>
      <c r="B22" s="216"/>
      <c r="C22" s="166"/>
      <c r="D22" s="230"/>
      <c r="E22" s="168"/>
      <c r="F22" s="19"/>
      <c r="G22" s="19"/>
      <c r="H22" s="19"/>
      <c r="I22" s="19"/>
      <c r="J22" s="19"/>
      <c r="K22" s="19"/>
      <c r="L22" s="19"/>
    </row>
    <row r="23" spans="1:12" x14ac:dyDescent="0.25">
      <c r="A23" s="76">
        <v>18</v>
      </c>
      <c r="B23" s="216"/>
      <c r="C23" s="166"/>
      <c r="D23" s="230"/>
      <c r="E23" s="168"/>
      <c r="F23" s="19"/>
      <c r="G23" s="19"/>
      <c r="H23" s="19"/>
      <c r="I23" s="19"/>
      <c r="J23" s="19"/>
      <c r="K23" s="19"/>
      <c r="L23" s="19"/>
    </row>
    <row r="24" spans="1:12" x14ac:dyDescent="0.25">
      <c r="A24" s="76">
        <v>19</v>
      </c>
      <c r="B24" s="216"/>
      <c r="C24" s="166"/>
      <c r="D24" s="230"/>
      <c r="E24" s="168"/>
      <c r="F24" s="19"/>
      <c r="G24" s="19"/>
      <c r="H24" s="19"/>
      <c r="I24" s="19"/>
      <c r="J24" s="19"/>
      <c r="K24" s="19"/>
      <c r="L24" s="19"/>
    </row>
    <row r="25" spans="1:12" x14ac:dyDescent="0.25">
      <c r="A25" s="76">
        <v>20</v>
      </c>
      <c r="B25" s="216"/>
      <c r="C25" s="166"/>
      <c r="D25" s="230"/>
      <c r="E25" s="168"/>
      <c r="F25" s="19"/>
      <c r="G25" s="19"/>
      <c r="H25" s="19"/>
      <c r="I25" s="19"/>
      <c r="J25" s="19"/>
      <c r="K25" s="19"/>
      <c r="L25" s="19"/>
    </row>
    <row r="26" spans="1:12" x14ac:dyDescent="0.25">
      <c r="A26" s="76">
        <v>21</v>
      </c>
      <c r="B26" s="216"/>
      <c r="C26" s="166"/>
      <c r="D26" s="230"/>
      <c r="E26" s="168"/>
      <c r="F26" s="19"/>
      <c r="G26" s="19"/>
      <c r="H26" s="19"/>
      <c r="I26" s="19"/>
      <c r="J26" s="19"/>
      <c r="K26" s="19"/>
      <c r="L26" s="19"/>
    </row>
    <row r="27" spans="1:12" x14ac:dyDescent="0.25">
      <c r="A27" s="76">
        <v>22</v>
      </c>
      <c r="B27" s="216"/>
      <c r="C27" s="166"/>
      <c r="D27" s="230"/>
      <c r="E27" s="168"/>
      <c r="F27" s="19"/>
      <c r="G27" s="19"/>
      <c r="H27" s="19"/>
      <c r="I27" s="19"/>
      <c r="J27" s="19"/>
      <c r="K27" s="19"/>
      <c r="L27" s="19"/>
    </row>
    <row r="28" spans="1:12" x14ac:dyDescent="0.25">
      <c r="A28" s="76">
        <v>23</v>
      </c>
      <c r="B28" s="216"/>
      <c r="C28" s="166"/>
      <c r="D28" s="230"/>
      <c r="E28" s="168"/>
      <c r="F28" s="19"/>
      <c r="G28" s="19"/>
      <c r="H28" s="19"/>
      <c r="I28" s="19"/>
      <c r="J28" s="19"/>
      <c r="K28" s="19"/>
      <c r="L28" s="19"/>
    </row>
    <row r="29" spans="1:12" x14ac:dyDescent="0.25">
      <c r="A29" s="76">
        <v>24</v>
      </c>
      <c r="B29" s="216"/>
      <c r="C29" s="166"/>
      <c r="D29" s="230"/>
      <c r="E29" s="168"/>
      <c r="F29" s="19"/>
      <c r="G29" s="19"/>
      <c r="H29" s="19"/>
      <c r="I29" s="19"/>
      <c r="J29" s="19"/>
      <c r="K29" s="19"/>
      <c r="L29" s="19"/>
    </row>
    <row r="30" spans="1:12" ht="16.5" thickBot="1" x14ac:dyDescent="0.3">
      <c r="A30" s="77">
        <v>25</v>
      </c>
      <c r="B30" s="217"/>
      <c r="C30" s="167"/>
      <c r="D30" s="231"/>
      <c r="E30" s="169"/>
      <c r="F30" s="19"/>
      <c r="G30" s="19"/>
      <c r="H30" s="19"/>
      <c r="I30" s="19"/>
      <c r="J30" s="19"/>
      <c r="K30" s="19"/>
      <c r="L30" s="19"/>
    </row>
    <row r="31" spans="1:12" x14ac:dyDescent="0.25">
      <c r="A31" s="19"/>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ht="16.5" thickBot="1" x14ac:dyDescent="0.3">
      <c r="A33" s="19"/>
      <c r="B33" s="19"/>
      <c r="C33" s="19"/>
      <c r="D33" s="19"/>
      <c r="E33" s="19"/>
      <c r="F33" s="19"/>
      <c r="G33" s="19"/>
      <c r="H33" s="19"/>
      <c r="I33" s="19"/>
      <c r="J33" s="19"/>
      <c r="K33" s="19"/>
      <c r="L33" s="19"/>
    </row>
    <row r="34" spans="1:12" x14ac:dyDescent="0.25">
      <c r="A34" s="61"/>
      <c r="B34" s="62"/>
      <c r="C34" s="62"/>
      <c r="D34" s="62"/>
      <c r="E34" s="62"/>
      <c r="F34" s="63"/>
      <c r="G34" s="172"/>
      <c r="H34" s="43"/>
      <c r="I34" s="43"/>
      <c r="J34" s="43"/>
      <c r="K34" s="43"/>
      <c r="L34" s="43"/>
    </row>
    <row r="35" spans="1:12" x14ac:dyDescent="0.25">
      <c r="A35" s="64"/>
      <c r="B35" s="60"/>
      <c r="C35" s="60"/>
      <c r="D35" s="66"/>
      <c r="E35" s="66"/>
      <c r="F35" s="67"/>
      <c r="G35" s="172"/>
      <c r="H35" s="43"/>
      <c r="I35" s="43"/>
      <c r="J35" s="43"/>
      <c r="K35" s="43"/>
      <c r="L35" s="43"/>
    </row>
    <row r="36" spans="1:12" x14ac:dyDescent="0.25">
      <c r="A36" s="373" t="s">
        <v>105</v>
      </c>
      <c r="B36" s="342"/>
      <c r="C36" s="343"/>
      <c r="D36" s="374"/>
      <c r="E36" s="375"/>
      <c r="F36" s="376"/>
      <c r="G36" s="172"/>
      <c r="H36" s="328"/>
      <c r="I36" s="328"/>
      <c r="J36" s="328"/>
      <c r="K36" s="328"/>
      <c r="L36" s="173"/>
    </row>
    <row r="37" spans="1:12" x14ac:dyDescent="0.25">
      <c r="A37" s="373" t="s">
        <v>106</v>
      </c>
      <c r="B37" s="342"/>
      <c r="C37" s="343"/>
      <c r="D37" s="351" t="str">
        <f>IF('Application Form'!D16="Community Housing Program (Owner-occupied)",'Application Form'!D21,IF('Application Form'!D16="Community Housing Program (Rental)",'Application Form'!D21,""))</f>
        <v/>
      </c>
      <c r="E37" s="352"/>
      <c r="F37" s="353"/>
      <c r="G37" s="172"/>
      <c r="H37" s="328"/>
      <c r="I37" s="328"/>
      <c r="J37" s="328"/>
      <c r="K37" s="328"/>
      <c r="L37" s="174"/>
    </row>
    <row r="38" spans="1:12" x14ac:dyDescent="0.25">
      <c r="A38" s="372" t="s">
        <v>107</v>
      </c>
      <c r="B38" s="333"/>
      <c r="C38" s="333"/>
      <c r="D38" s="354">
        <f>SUM(C6:C30)</f>
        <v>0</v>
      </c>
      <c r="E38" s="355"/>
      <c r="F38" s="356"/>
      <c r="G38" s="172"/>
      <c r="H38" s="145"/>
      <c r="I38" s="145"/>
      <c r="J38" s="145"/>
      <c r="K38" s="43"/>
      <c r="L38" s="43"/>
    </row>
    <row r="39" spans="1:12" x14ac:dyDescent="0.25">
      <c r="A39" s="372" t="s">
        <v>108</v>
      </c>
      <c r="B39" s="333"/>
      <c r="C39" s="333"/>
      <c r="D39" s="329" t="str">
        <f>IF(D37="","",(D37-D38))</f>
        <v/>
      </c>
      <c r="E39" s="330"/>
      <c r="F39" s="331"/>
      <c r="G39" s="172"/>
      <c r="H39" s="145"/>
      <c r="I39" s="145"/>
      <c r="J39" s="145"/>
      <c r="K39" s="43"/>
      <c r="L39" s="43"/>
    </row>
    <row r="40" spans="1:12" x14ac:dyDescent="0.25">
      <c r="A40" s="327" t="s">
        <v>102</v>
      </c>
      <c r="B40" s="328"/>
      <c r="C40" s="348"/>
      <c r="D40" s="349">
        <f>SUM('Owner Housing Loans'!O18:O137,'Rental Housing Loans'!T16:T135)</f>
        <v>0</v>
      </c>
      <c r="E40" s="349"/>
      <c r="F40" s="350"/>
      <c r="G40" s="172"/>
      <c r="H40" s="145"/>
      <c r="I40" s="145"/>
      <c r="J40" s="145"/>
      <c r="K40" s="43"/>
      <c r="L40" s="43"/>
    </row>
    <row r="41" spans="1:12" x14ac:dyDescent="0.25">
      <c r="A41" s="327" t="s">
        <v>103</v>
      </c>
      <c r="B41" s="328"/>
      <c r="C41" s="328"/>
      <c r="D41" s="329">
        <f>(D38-D40)</f>
        <v>0</v>
      </c>
      <c r="E41" s="330"/>
      <c r="F41" s="331"/>
      <c r="G41" s="172"/>
      <c r="H41" s="145"/>
      <c r="I41" s="145"/>
      <c r="J41" s="145"/>
      <c r="K41" s="43"/>
      <c r="L41" s="43"/>
    </row>
    <row r="42" spans="1:12" ht="16.5" thickBot="1" x14ac:dyDescent="0.3">
      <c r="A42" s="377" t="str">
        <f>IF(D40&gt;D38,"Loans Exceed Advances.",IF(D40=D38,"Loans Equal Advances.",IF(D40&lt;D38,"Additional Loans Required","")))</f>
        <v>Loans Equal Advances.</v>
      </c>
      <c r="B42" s="378"/>
      <c r="C42" s="378"/>
      <c r="D42" s="378"/>
      <c r="E42" s="378"/>
      <c r="F42" s="379"/>
      <c r="G42" s="172"/>
      <c r="H42" s="145"/>
      <c r="I42" s="145"/>
      <c r="J42" s="145"/>
      <c r="K42" s="43"/>
      <c r="L42" s="43"/>
    </row>
  </sheetData>
  <sheetProtection algorithmName="SHA-512" hashValue="K0NWmx6rsPnAPg38iE2OinUJL1LzUekTbd6Sq+2US7jxJ1QmHhIaZ1lFnxoEN/cYSAJ/jmwtEerhGT8z/lR48w==" saltValue="s79cUD3zmdxc2FYTGulS4w==" spinCount="100000" sheet="1" objects="1" scenarios="1" selectLockedCells="1"/>
  <mergeCells count="20">
    <mergeCell ref="A42:F42"/>
    <mergeCell ref="A41:C41"/>
    <mergeCell ref="D41:F41"/>
    <mergeCell ref="A1:B1"/>
    <mergeCell ref="A2:B2"/>
    <mergeCell ref="C1:E1"/>
    <mergeCell ref="C2:E2"/>
    <mergeCell ref="A3:C3"/>
    <mergeCell ref="H36:K36"/>
    <mergeCell ref="H37:K37"/>
    <mergeCell ref="A39:C39"/>
    <mergeCell ref="D39:F39"/>
    <mergeCell ref="A40:C40"/>
    <mergeCell ref="D40:F40"/>
    <mergeCell ref="A38:C38"/>
    <mergeCell ref="D38:F38"/>
    <mergeCell ref="A36:C36"/>
    <mergeCell ref="D36:F36"/>
    <mergeCell ref="A37:C37"/>
    <mergeCell ref="D37:F37"/>
  </mergeCells>
  <conditionalFormatting sqref="C1:E1">
    <cfRule type="containsBlanks" dxfId="4" priority="5">
      <formula>LEN(TRIM(C1))=0</formula>
    </cfRule>
  </conditionalFormatting>
  <conditionalFormatting sqref="C2:E2">
    <cfRule type="containsBlanks" dxfId="3" priority="4">
      <formula>LEN(TRIM(C2))=0</formula>
    </cfRule>
  </conditionalFormatting>
  <conditionalFormatting sqref="A42:F42">
    <cfRule type="cellIs" dxfId="2" priority="1" operator="equal">
      <formula>"Loans Equal Advances."</formula>
    </cfRule>
    <cfRule type="cellIs" dxfId="1" priority="2" operator="equal">
      <formula>"Additional Loans Required"</formula>
    </cfRule>
    <cfRule type="cellIs" dxfId="0" priority="3" operator="equal">
      <formula>"Loans Exceed Advances."</formula>
    </cfRule>
  </conditionalFormatting>
  <pageMargins left="0.45" right="0.45" top="0.5" bottom="0.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selection activeCell="B9" sqref="B9"/>
    </sheetView>
  </sheetViews>
  <sheetFormatPr defaultRowHeight="15.75" x14ac:dyDescent="0.25"/>
  <cols>
    <col min="2" max="2" width="27.375" customWidth="1"/>
    <col min="3" max="3" width="49.875" customWidth="1"/>
  </cols>
  <sheetData>
    <row r="1" spans="1:3" x14ac:dyDescent="0.25">
      <c r="A1" s="235" t="s">
        <v>1</v>
      </c>
      <c r="B1" s="235" t="s">
        <v>190</v>
      </c>
      <c r="C1" s="235" t="s">
        <v>191</v>
      </c>
    </row>
    <row r="2" spans="1:3" x14ac:dyDescent="0.25">
      <c r="A2" s="236">
        <v>42732</v>
      </c>
      <c r="B2" s="234" t="s">
        <v>192</v>
      </c>
      <c r="C2" s="234" t="s">
        <v>193</v>
      </c>
    </row>
    <row r="3" spans="1:3" ht="26.25" x14ac:dyDescent="0.25">
      <c r="A3" s="234"/>
      <c r="B3" s="237" t="s">
        <v>194</v>
      </c>
      <c r="C3" s="234" t="s">
        <v>195</v>
      </c>
    </row>
    <row r="4" spans="1:3" x14ac:dyDescent="0.25">
      <c r="A4" s="234"/>
      <c r="B4" s="234" t="s">
        <v>196</v>
      </c>
      <c r="C4" s="234" t="s">
        <v>197</v>
      </c>
    </row>
    <row r="5" spans="1:3" x14ac:dyDescent="0.25">
      <c r="A5" s="234"/>
      <c r="B5" s="234" t="s">
        <v>198</v>
      </c>
      <c r="C5" s="234" t="s">
        <v>199</v>
      </c>
    </row>
    <row r="6" spans="1:3" x14ac:dyDescent="0.25">
      <c r="A6" s="234"/>
      <c r="B6" s="234" t="s">
        <v>200</v>
      </c>
      <c r="C6" s="234" t="s">
        <v>201</v>
      </c>
    </row>
    <row r="7" spans="1:3" x14ac:dyDescent="0.25">
      <c r="A7" s="234"/>
      <c r="B7" s="234" t="s">
        <v>202</v>
      </c>
      <c r="C7" s="234" t="s">
        <v>199</v>
      </c>
    </row>
    <row r="8" spans="1:3" x14ac:dyDescent="0.25">
      <c r="A8" s="234"/>
      <c r="B8" s="234" t="s">
        <v>203</v>
      </c>
      <c r="C8" s="234" t="s">
        <v>199</v>
      </c>
    </row>
    <row r="9" spans="1:3" x14ac:dyDescent="0.25">
      <c r="A9" s="234"/>
      <c r="B9" s="234"/>
      <c r="C9" s="234"/>
    </row>
    <row r="10" spans="1:3" x14ac:dyDescent="0.25">
      <c r="A10" s="234"/>
      <c r="B10" s="234"/>
      <c r="C10" s="234"/>
    </row>
    <row r="11" spans="1:3" x14ac:dyDescent="0.25">
      <c r="A11" s="234"/>
      <c r="B11" s="234"/>
      <c r="C11" s="234"/>
    </row>
    <row r="12" spans="1:3" x14ac:dyDescent="0.25">
      <c r="A12" s="234"/>
      <c r="B12" s="234"/>
      <c r="C12" s="234"/>
    </row>
    <row r="13" spans="1:3" x14ac:dyDescent="0.25">
      <c r="A13" s="234"/>
      <c r="B13" s="234"/>
      <c r="C13" s="234"/>
    </row>
    <row r="14" spans="1:3" x14ac:dyDescent="0.25">
      <c r="A14" s="233"/>
      <c r="B14" s="233"/>
      <c r="C14" s="233"/>
    </row>
  </sheetData>
  <sheetProtection algorithmName="SHA-512" hashValue="qrYgAGsTpxe8rY1aBZTwBh8ltZpeQzyWMQZEh9FfXNVwlbGUlIsx+KL9B/qz9tx6sucA0o/B0W4nsUFLC/HR9A==" saltValue="1kv8x8NPEBV/3WMI1veeOA==" spinCount="100000" sheet="1" objects="1" scenarios="1" selectLockedCells="1"/>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L162"/>
  <sheetViews>
    <sheetView showGridLines="0" workbookViewId="0">
      <selection activeCell="D17" sqref="D17"/>
    </sheetView>
  </sheetViews>
  <sheetFormatPr defaultRowHeight="15.75" x14ac:dyDescent="0.25"/>
  <sheetData>
    <row r="1" spans="1:12" x14ac:dyDescent="0.25">
      <c r="A1" s="19" t="s">
        <v>42</v>
      </c>
      <c r="B1" s="19"/>
      <c r="C1" s="19"/>
      <c r="D1" s="19"/>
      <c r="E1" s="19"/>
      <c r="F1" s="19"/>
      <c r="G1" s="19"/>
      <c r="H1" s="19"/>
      <c r="I1" s="19"/>
      <c r="J1" s="19"/>
      <c r="K1" s="19"/>
      <c r="L1" s="19"/>
    </row>
    <row r="2" spans="1:12" s="19" customFormat="1" x14ac:dyDescent="0.25"/>
    <row r="3" spans="1:12" s="19" customFormat="1" x14ac:dyDescent="0.25">
      <c r="A3" s="35" t="s">
        <v>67</v>
      </c>
      <c r="B3" s="35"/>
      <c r="C3" s="35"/>
      <c r="D3" s="35"/>
      <c r="E3" s="35"/>
    </row>
    <row r="4" spans="1:12" s="19" customFormat="1" x14ac:dyDescent="0.25">
      <c r="A4" s="35" t="s">
        <v>68</v>
      </c>
      <c r="B4" s="35"/>
      <c r="C4" s="35"/>
      <c r="D4" s="35"/>
      <c r="E4" s="35"/>
    </row>
    <row r="5" spans="1:12" s="19" customFormat="1" x14ac:dyDescent="0.25">
      <c r="A5" s="136" t="s">
        <v>129</v>
      </c>
      <c r="B5" s="35"/>
      <c r="C5" s="35"/>
      <c r="D5" s="35"/>
      <c r="E5" s="35"/>
    </row>
    <row r="6" spans="1:12" s="19" customFormat="1" x14ac:dyDescent="0.25">
      <c r="A6" s="136" t="s">
        <v>130</v>
      </c>
      <c r="B6" s="35"/>
      <c r="C6" s="35"/>
      <c r="D6" s="35"/>
      <c r="E6" s="35"/>
    </row>
    <row r="7" spans="1:12" s="19" customFormat="1" x14ac:dyDescent="0.25">
      <c r="A7" s="136" t="s">
        <v>131</v>
      </c>
      <c r="B7" s="35"/>
      <c r="C7" s="35"/>
      <c r="D7" s="35"/>
      <c r="E7" s="35"/>
    </row>
    <row r="8" spans="1:12" s="19" customFormat="1" x14ac:dyDescent="0.25">
      <c r="A8" s="35"/>
      <c r="B8" s="35"/>
      <c r="C8" s="35"/>
      <c r="D8" s="35"/>
      <c r="E8" s="35"/>
    </row>
    <row r="9" spans="1:12" x14ac:dyDescent="0.25">
      <c r="A9" s="19"/>
      <c r="B9" s="19"/>
      <c r="C9" s="19"/>
      <c r="D9" s="19"/>
      <c r="E9" s="19"/>
      <c r="F9" s="19"/>
      <c r="G9" s="19"/>
      <c r="H9" s="19"/>
      <c r="I9" s="19"/>
      <c r="J9" s="19"/>
      <c r="K9" s="19"/>
      <c r="L9" s="19"/>
    </row>
    <row r="10" spans="1:12" x14ac:dyDescent="0.25">
      <c r="A10" s="35" t="s">
        <v>43</v>
      </c>
      <c r="B10" s="35"/>
      <c r="C10" s="35"/>
      <c r="D10" s="35"/>
      <c r="E10" s="35"/>
      <c r="F10" s="35"/>
      <c r="G10" s="19"/>
      <c r="H10" s="19"/>
      <c r="I10" s="19"/>
      <c r="J10" s="19"/>
      <c r="K10" s="19"/>
      <c r="L10" s="19"/>
    </row>
    <row r="11" spans="1:12" s="19" customFormat="1" x14ac:dyDescent="0.25">
      <c r="A11" s="189" t="s">
        <v>135</v>
      </c>
      <c r="B11" s="189"/>
      <c r="C11" s="189"/>
      <c r="D11" s="189"/>
      <c r="E11" s="189"/>
      <c r="F11" s="189"/>
    </row>
    <row r="12" spans="1:12" x14ac:dyDescent="0.25">
      <c r="A12" s="189" t="s">
        <v>142</v>
      </c>
      <c r="B12" s="35"/>
      <c r="C12" s="35"/>
      <c r="D12" s="35"/>
      <c r="E12" s="35"/>
      <c r="F12" s="35"/>
      <c r="G12" s="19"/>
      <c r="H12" s="19"/>
      <c r="I12" s="19"/>
      <c r="J12" s="19"/>
      <c r="K12" s="19"/>
      <c r="L12" s="19"/>
    </row>
    <row r="13" spans="1:12" x14ac:dyDescent="0.25">
      <c r="A13" s="189" t="s">
        <v>143</v>
      </c>
      <c r="B13" s="35"/>
      <c r="C13" s="35"/>
      <c r="D13" s="35"/>
      <c r="E13" s="35"/>
      <c r="F13" s="35"/>
      <c r="G13" s="19"/>
      <c r="H13" s="19"/>
      <c r="I13" s="19"/>
      <c r="J13" s="19"/>
      <c r="K13" s="19"/>
      <c r="L13" s="19"/>
    </row>
    <row r="14" spans="1:12" x14ac:dyDescent="0.25">
      <c r="A14" s="189" t="s">
        <v>144</v>
      </c>
      <c r="B14" s="35"/>
      <c r="C14" s="35"/>
      <c r="D14" s="35"/>
      <c r="E14" s="35"/>
      <c r="F14" s="35"/>
      <c r="G14" s="19"/>
      <c r="H14" s="19"/>
      <c r="I14" s="19"/>
      <c r="J14" s="19"/>
      <c r="K14" s="19"/>
      <c r="L14" s="19"/>
    </row>
    <row r="15" spans="1:12" x14ac:dyDescent="0.25">
      <c r="A15" s="189" t="s">
        <v>145</v>
      </c>
      <c r="B15" s="35"/>
      <c r="C15" s="35"/>
      <c r="D15" s="35"/>
      <c r="E15" s="35"/>
      <c r="F15" s="35"/>
      <c r="G15" s="19"/>
      <c r="H15" s="19"/>
      <c r="I15" s="19"/>
      <c r="J15" s="19"/>
      <c r="K15" s="19"/>
      <c r="L15" s="19"/>
    </row>
    <row r="16" spans="1:12" x14ac:dyDescent="0.25">
      <c r="A16" s="189" t="s">
        <v>146</v>
      </c>
      <c r="B16" s="35"/>
      <c r="C16" s="35"/>
      <c r="D16" s="35"/>
      <c r="E16" s="35"/>
      <c r="F16" s="35"/>
      <c r="G16" s="19"/>
      <c r="H16" s="19"/>
      <c r="I16" s="19"/>
      <c r="J16" s="19"/>
      <c r="K16" s="19"/>
      <c r="L16" s="19"/>
    </row>
    <row r="17" spans="1:12" x14ac:dyDescent="0.25">
      <c r="A17" s="189" t="s">
        <v>147</v>
      </c>
      <c r="B17" s="35"/>
      <c r="C17" s="35"/>
      <c r="D17" s="35"/>
      <c r="E17" s="35"/>
      <c r="F17" s="35"/>
      <c r="G17" s="19"/>
      <c r="H17" s="19"/>
      <c r="I17" s="19"/>
      <c r="J17" s="19"/>
      <c r="K17" s="19"/>
      <c r="L17" s="19"/>
    </row>
    <row r="18" spans="1:12" s="19" customFormat="1" x14ac:dyDescent="0.25">
      <c r="A18" s="189" t="s">
        <v>148</v>
      </c>
      <c r="B18" s="136"/>
      <c r="C18" s="136"/>
      <c r="D18" s="136"/>
      <c r="E18" s="136"/>
      <c r="F18" s="136"/>
    </row>
    <row r="19" spans="1:12" x14ac:dyDescent="0.25">
      <c r="A19" s="189" t="s">
        <v>149</v>
      </c>
      <c r="B19" s="35"/>
      <c r="C19" s="35"/>
      <c r="D19" s="35"/>
      <c r="E19" s="35"/>
      <c r="F19" s="35"/>
      <c r="G19" s="19"/>
      <c r="H19" s="19"/>
      <c r="I19" s="19"/>
      <c r="J19" s="19"/>
      <c r="K19" s="19"/>
      <c r="L19" s="19"/>
    </row>
    <row r="20" spans="1:12" s="19" customFormat="1" x14ac:dyDescent="0.25">
      <c r="A20" s="189" t="s">
        <v>169</v>
      </c>
      <c r="B20" s="189"/>
      <c r="C20" s="189"/>
      <c r="D20" s="189"/>
      <c r="E20" s="189"/>
      <c r="F20" s="189"/>
    </row>
    <row r="21" spans="1:12" s="19" customFormat="1" x14ac:dyDescent="0.25">
      <c r="A21" s="189" t="s">
        <v>150</v>
      </c>
      <c r="B21" s="189"/>
      <c r="C21" s="189"/>
      <c r="D21" s="189"/>
      <c r="E21" s="189"/>
      <c r="F21" s="189"/>
    </row>
    <row r="22" spans="1:12" s="19" customFormat="1" x14ac:dyDescent="0.25">
      <c r="A22" s="189" t="s">
        <v>151</v>
      </c>
      <c r="B22" s="189"/>
      <c r="C22" s="189"/>
      <c r="D22" s="189"/>
      <c r="E22" s="189"/>
      <c r="F22" s="189"/>
    </row>
    <row r="23" spans="1:12" s="19" customFormat="1" x14ac:dyDescent="0.25">
      <c r="A23" s="189" t="s">
        <v>152</v>
      </c>
      <c r="B23" s="189"/>
      <c r="C23" s="189"/>
      <c r="D23" s="189"/>
      <c r="E23" s="189"/>
      <c r="F23" s="189"/>
    </row>
    <row r="24" spans="1:12" s="19" customFormat="1" x14ac:dyDescent="0.25">
      <c r="A24" s="189" t="s">
        <v>168</v>
      </c>
      <c r="B24" s="189"/>
      <c r="C24" s="189"/>
      <c r="D24" s="189"/>
      <c r="E24" s="189"/>
      <c r="F24" s="189"/>
    </row>
    <row r="25" spans="1:12" s="19" customFormat="1" x14ac:dyDescent="0.25">
      <c r="A25" s="189" t="s">
        <v>153</v>
      </c>
      <c r="B25" s="189"/>
      <c r="C25" s="189"/>
      <c r="D25" s="189"/>
      <c r="E25" s="189"/>
      <c r="F25" s="189"/>
    </row>
    <row r="26" spans="1:12" s="19" customFormat="1" x14ac:dyDescent="0.25">
      <c r="A26" s="189" t="s">
        <v>154</v>
      </c>
      <c r="B26" s="189"/>
      <c r="C26" s="189"/>
      <c r="D26" s="189"/>
      <c r="E26" s="189"/>
      <c r="F26" s="189"/>
    </row>
    <row r="27" spans="1:12" s="19" customFormat="1" x14ac:dyDescent="0.25">
      <c r="A27" s="189" t="s">
        <v>155</v>
      </c>
      <c r="B27" s="189"/>
      <c r="C27" s="189"/>
      <c r="D27" s="189"/>
      <c r="E27" s="189"/>
      <c r="F27" s="189"/>
    </row>
    <row r="28" spans="1:12" x14ac:dyDescent="0.25">
      <c r="A28" s="19"/>
      <c r="B28" s="19"/>
      <c r="C28" s="19"/>
      <c r="D28" s="19"/>
      <c r="E28" s="19"/>
      <c r="F28" s="19"/>
      <c r="G28" s="19"/>
      <c r="H28" s="19"/>
      <c r="I28" s="19"/>
      <c r="J28" s="19"/>
      <c r="K28" s="19"/>
      <c r="L28" s="19"/>
    </row>
    <row r="29" spans="1:12" x14ac:dyDescent="0.25">
      <c r="A29" s="35" t="s">
        <v>49</v>
      </c>
      <c r="B29" s="19"/>
      <c r="C29" s="19"/>
      <c r="D29" s="19"/>
      <c r="E29" s="19"/>
      <c r="F29" s="19"/>
      <c r="G29" s="19"/>
      <c r="H29" s="19"/>
      <c r="I29" s="19"/>
      <c r="J29" s="19"/>
      <c r="K29" s="19"/>
      <c r="L29" s="19"/>
    </row>
    <row r="30" spans="1:12" x14ac:dyDescent="0.25">
      <c r="A30" s="35" t="s">
        <v>50</v>
      </c>
      <c r="B30" s="19"/>
      <c r="C30" s="19"/>
      <c r="D30" s="19"/>
      <c r="E30" s="19"/>
      <c r="F30" s="19"/>
      <c r="G30" s="19"/>
      <c r="H30" s="19"/>
      <c r="I30" s="19"/>
      <c r="J30" s="19"/>
      <c r="K30" s="19"/>
      <c r="L30" s="19"/>
    </row>
    <row r="31" spans="1:12" x14ac:dyDescent="0.25">
      <c r="A31" s="35" t="s">
        <v>51</v>
      </c>
      <c r="B31" s="19"/>
      <c r="C31" s="19"/>
      <c r="D31" s="19"/>
      <c r="E31" s="19"/>
      <c r="F31" s="19"/>
      <c r="G31" s="19"/>
      <c r="H31" s="19"/>
      <c r="I31" s="19"/>
      <c r="J31" s="19"/>
      <c r="K31" s="19"/>
      <c r="L31" s="19"/>
    </row>
    <row r="32" spans="1:12" x14ac:dyDescent="0.25">
      <c r="A32" s="19"/>
      <c r="B32" s="19"/>
      <c r="C32" s="19"/>
      <c r="D32" s="19"/>
      <c r="E32" s="19"/>
      <c r="F32" s="19"/>
      <c r="G32" s="19"/>
      <c r="H32" s="19"/>
      <c r="I32" s="19"/>
      <c r="J32" s="19"/>
      <c r="K32" s="19"/>
      <c r="L32" s="19"/>
    </row>
    <row r="33" spans="1:12" x14ac:dyDescent="0.25">
      <c r="A33" s="35" t="s">
        <v>57</v>
      </c>
      <c r="B33" s="19"/>
      <c r="C33" s="19"/>
      <c r="D33" s="19"/>
      <c r="E33" s="19"/>
      <c r="F33" s="19"/>
      <c r="G33" s="19"/>
      <c r="H33" s="19"/>
      <c r="I33" s="19"/>
      <c r="J33" s="19"/>
      <c r="K33" s="19"/>
      <c r="L33" s="19"/>
    </row>
    <row r="34" spans="1:12" x14ac:dyDescent="0.25">
      <c r="A34" s="35" t="s">
        <v>58</v>
      </c>
      <c r="B34" s="19"/>
      <c r="C34" s="19"/>
      <c r="D34" s="19"/>
      <c r="E34" s="19"/>
      <c r="F34" s="19"/>
      <c r="G34" s="19"/>
      <c r="H34" s="19"/>
      <c r="I34" s="19"/>
      <c r="J34" s="19"/>
      <c r="K34" s="19"/>
      <c r="L34" s="19"/>
    </row>
    <row r="35" spans="1:12" x14ac:dyDescent="0.25">
      <c r="A35" s="35" t="s">
        <v>59</v>
      </c>
      <c r="B35" s="19"/>
      <c r="C35" s="19"/>
      <c r="D35" s="19"/>
      <c r="E35" s="19"/>
      <c r="F35" s="19"/>
      <c r="G35" s="19"/>
      <c r="H35" s="19"/>
      <c r="I35" s="19"/>
      <c r="J35" s="19"/>
      <c r="K35" s="19"/>
      <c r="L35" s="19"/>
    </row>
    <row r="36" spans="1:12" x14ac:dyDescent="0.25">
      <c r="A36" s="35" t="s">
        <v>60</v>
      </c>
      <c r="B36" s="19"/>
      <c r="C36" s="19"/>
      <c r="D36" s="19"/>
      <c r="E36" s="19"/>
      <c r="F36" s="19"/>
      <c r="G36" s="19"/>
      <c r="H36" s="19"/>
      <c r="I36" s="19"/>
      <c r="J36" s="19"/>
      <c r="K36" s="19"/>
      <c r="L36" s="19"/>
    </row>
    <row r="37" spans="1:12" x14ac:dyDescent="0.25">
      <c r="A37" s="35" t="s">
        <v>61</v>
      </c>
      <c r="B37" s="19"/>
      <c r="C37" s="19"/>
      <c r="D37" s="19"/>
      <c r="E37" s="19"/>
      <c r="F37" s="19"/>
      <c r="G37" s="19"/>
      <c r="H37" s="19"/>
      <c r="I37" s="19"/>
      <c r="J37" s="19"/>
      <c r="K37" s="19"/>
      <c r="L37" s="19"/>
    </row>
    <row r="38" spans="1:12" s="19" customFormat="1" x14ac:dyDescent="0.25">
      <c r="A38" s="138" t="s">
        <v>94</v>
      </c>
    </row>
    <row r="39" spans="1:12" x14ac:dyDescent="0.25">
      <c r="A39" s="35" t="s">
        <v>62</v>
      </c>
      <c r="B39" s="19"/>
      <c r="C39" s="19"/>
      <c r="D39" s="19"/>
      <c r="E39" s="19"/>
      <c r="F39" s="19"/>
      <c r="G39" s="19"/>
      <c r="H39" s="19"/>
      <c r="I39" s="19"/>
      <c r="J39" s="19"/>
      <c r="K39" s="19"/>
      <c r="L39" s="19"/>
    </row>
    <row r="40" spans="1:12" x14ac:dyDescent="0.25">
      <c r="A40" s="35" t="s">
        <v>63</v>
      </c>
      <c r="B40" s="19"/>
      <c r="C40" s="19"/>
      <c r="D40" s="19"/>
      <c r="E40" s="19"/>
      <c r="F40" s="19"/>
      <c r="G40" s="19"/>
      <c r="H40" s="19"/>
      <c r="I40" s="19"/>
      <c r="J40" s="19"/>
      <c r="K40" s="19"/>
      <c r="L40" s="19"/>
    </row>
    <row r="41" spans="1:12" x14ac:dyDescent="0.25">
      <c r="A41" s="19"/>
      <c r="B41" s="19"/>
      <c r="C41" s="19"/>
      <c r="D41" s="19"/>
      <c r="E41" s="19"/>
      <c r="F41" s="19"/>
      <c r="G41" s="19"/>
      <c r="H41" s="19"/>
      <c r="I41" s="19"/>
      <c r="J41" s="19"/>
      <c r="K41" s="19"/>
      <c r="L41" s="19"/>
    </row>
    <row r="42" spans="1:12" x14ac:dyDescent="0.25">
      <c r="A42" s="35" t="s">
        <v>65</v>
      </c>
      <c r="B42" s="19"/>
      <c r="C42" s="19"/>
      <c r="D42" s="19"/>
      <c r="E42" s="19"/>
      <c r="F42" s="19"/>
      <c r="G42" s="19"/>
      <c r="H42" s="19"/>
      <c r="I42" s="19"/>
      <c r="J42" s="19"/>
      <c r="K42" s="19"/>
      <c r="L42" s="19"/>
    </row>
    <row r="43" spans="1:12" x14ac:dyDescent="0.25">
      <c r="A43" s="35" t="s">
        <v>69</v>
      </c>
      <c r="B43" s="19"/>
      <c r="C43" s="19"/>
      <c r="D43" s="19"/>
      <c r="E43" s="19"/>
      <c r="F43" s="19"/>
      <c r="G43" s="19"/>
      <c r="H43" s="19"/>
      <c r="I43" s="19"/>
      <c r="J43" s="19"/>
      <c r="K43" s="19"/>
      <c r="L43" s="19"/>
    </row>
    <row r="44" spans="1:12" x14ac:dyDescent="0.25">
      <c r="A44" s="35" t="s">
        <v>70</v>
      </c>
      <c r="B44" s="19"/>
      <c r="C44" s="19"/>
      <c r="D44" s="19"/>
      <c r="E44" s="19"/>
      <c r="F44" s="19"/>
      <c r="G44" s="19"/>
      <c r="H44" s="19"/>
      <c r="I44" s="19"/>
      <c r="J44" s="19"/>
      <c r="K44" s="19"/>
      <c r="L44" s="19"/>
    </row>
    <row r="45" spans="1:12" x14ac:dyDescent="0.25">
      <c r="A45" s="19"/>
      <c r="B45" s="19"/>
      <c r="C45" s="19"/>
      <c r="D45" s="19"/>
      <c r="E45" s="19"/>
      <c r="F45" s="19"/>
      <c r="G45" s="19"/>
      <c r="H45" s="19"/>
      <c r="I45" s="19"/>
      <c r="J45" s="19"/>
      <c r="K45" s="19"/>
      <c r="L45" s="19"/>
    </row>
    <row r="46" spans="1:12" x14ac:dyDescent="0.25">
      <c r="A46" s="19"/>
      <c r="B46" s="19"/>
      <c r="C46" s="19"/>
      <c r="D46" s="19"/>
      <c r="E46" s="19"/>
      <c r="F46" s="19"/>
      <c r="G46" s="19"/>
      <c r="H46" s="19"/>
      <c r="I46" s="19"/>
      <c r="J46" s="19"/>
      <c r="K46" s="19"/>
      <c r="L46" s="19"/>
    </row>
    <row r="47" spans="1:12" x14ac:dyDescent="0.25">
      <c r="A47" s="35" t="s">
        <v>85</v>
      </c>
      <c r="B47" s="19"/>
      <c r="C47" s="19"/>
      <c r="D47" s="19"/>
      <c r="E47" s="19"/>
      <c r="F47" s="19"/>
      <c r="G47" s="19"/>
      <c r="H47" s="19"/>
      <c r="I47" s="19"/>
      <c r="J47" s="19"/>
      <c r="K47" s="19"/>
      <c r="L47" s="19"/>
    </row>
    <row r="48" spans="1:12" x14ac:dyDescent="0.25">
      <c r="A48" s="35" t="s">
        <v>86</v>
      </c>
      <c r="B48" s="19"/>
      <c r="C48" s="19"/>
      <c r="D48" s="19"/>
      <c r="E48" s="19"/>
      <c r="F48" s="19"/>
      <c r="G48" s="19"/>
      <c r="H48" s="19"/>
      <c r="I48" s="19"/>
      <c r="J48" s="19"/>
      <c r="K48" s="19"/>
      <c r="L48" s="19"/>
    </row>
    <row r="49" spans="1:12" x14ac:dyDescent="0.25">
      <c r="A49" s="35" t="s">
        <v>87</v>
      </c>
      <c r="B49" s="19"/>
      <c r="C49" s="19"/>
      <c r="D49" s="19"/>
      <c r="E49" s="19"/>
      <c r="F49" s="19"/>
      <c r="G49" s="19"/>
      <c r="H49" s="19"/>
      <c r="I49" s="19"/>
      <c r="J49" s="19"/>
      <c r="K49" s="19"/>
      <c r="L49" s="19"/>
    </row>
    <row r="50" spans="1:12" x14ac:dyDescent="0.25">
      <c r="A50" s="35" t="s">
        <v>58</v>
      </c>
      <c r="B50" s="19"/>
      <c r="C50" s="19"/>
      <c r="D50" s="19"/>
      <c r="E50" s="19"/>
      <c r="F50" s="19"/>
      <c r="G50" s="19"/>
      <c r="H50" s="19"/>
      <c r="I50" s="19"/>
      <c r="J50" s="19"/>
      <c r="K50" s="19"/>
      <c r="L50" s="19"/>
    </row>
    <row r="51" spans="1:12" x14ac:dyDescent="0.25">
      <c r="A51" s="35" t="s">
        <v>88</v>
      </c>
      <c r="B51" s="19"/>
      <c r="C51" s="19"/>
      <c r="D51" s="19"/>
      <c r="E51" s="19"/>
      <c r="F51" s="19"/>
      <c r="G51" s="19"/>
      <c r="H51" s="19"/>
      <c r="I51" s="19"/>
      <c r="J51" s="19"/>
      <c r="K51" s="19"/>
      <c r="L51" s="19"/>
    </row>
    <row r="52" spans="1:12" x14ac:dyDescent="0.25">
      <c r="A52" s="35" t="s">
        <v>89</v>
      </c>
      <c r="B52" s="19"/>
      <c r="C52" s="19"/>
      <c r="D52" s="19"/>
      <c r="E52" s="19"/>
      <c r="F52" s="19"/>
      <c r="G52" s="19"/>
      <c r="H52" s="19"/>
      <c r="I52" s="19"/>
      <c r="J52" s="19"/>
      <c r="K52" s="19"/>
      <c r="L52" s="19"/>
    </row>
    <row r="53" spans="1:12" x14ac:dyDescent="0.25">
      <c r="A53" s="35" t="s">
        <v>90</v>
      </c>
      <c r="B53" s="19"/>
      <c r="C53" s="19"/>
      <c r="D53" s="19"/>
      <c r="E53" s="19"/>
      <c r="F53" s="19"/>
      <c r="G53" s="19"/>
      <c r="H53" s="19"/>
      <c r="I53" s="19"/>
      <c r="J53" s="19"/>
      <c r="K53" s="19"/>
      <c r="L53" s="19"/>
    </row>
    <row r="54" spans="1:12" x14ac:dyDescent="0.25">
      <c r="A54" s="35" t="s">
        <v>60</v>
      </c>
      <c r="B54" s="19"/>
      <c r="C54" s="19"/>
      <c r="D54" s="19"/>
      <c r="E54" s="19"/>
      <c r="F54" s="19"/>
      <c r="G54" s="19"/>
      <c r="H54" s="19"/>
      <c r="I54" s="19"/>
      <c r="J54" s="19"/>
      <c r="K54" s="19"/>
      <c r="L54" s="19"/>
    </row>
    <row r="55" spans="1:12" x14ac:dyDescent="0.25">
      <c r="A55" s="35" t="s">
        <v>61</v>
      </c>
      <c r="B55" s="19"/>
      <c r="C55" s="19"/>
      <c r="D55" s="19"/>
      <c r="E55" s="19"/>
      <c r="F55" s="19"/>
      <c r="G55" s="19"/>
      <c r="H55" s="19"/>
      <c r="I55" s="19"/>
      <c r="J55" s="19"/>
      <c r="K55" s="19"/>
      <c r="L55" s="19"/>
    </row>
    <row r="56" spans="1:12" s="19" customFormat="1" x14ac:dyDescent="0.25">
      <c r="A56" s="35" t="s">
        <v>94</v>
      </c>
    </row>
    <row r="57" spans="1:12" x14ac:dyDescent="0.25">
      <c r="A57" s="35" t="s">
        <v>91</v>
      </c>
      <c r="B57" s="19"/>
      <c r="C57" s="19"/>
      <c r="D57" s="19"/>
      <c r="E57" s="19"/>
      <c r="F57" s="19"/>
      <c r="G57" s="19"/>
      <c r="H57" s="19"/>
      <c r="I57" s="19"/>
      <c r="J57" s="19"/>
      <c r="K57" s="19"/>
      <c r="L57" s="19"/>
    </row>
    <row r="58" spans="1:12" x14ac:dyDescent="0.25">
      <c r="A58" s="35" t="s">
        <v>92</v>
      </c>
      <c r="B58" s="19"/>
      <c r="C58" s="19"/>
      <c r="D58" s="19"/>
      <c r="E58" s="19"/>
      <c r="F58" s="19"/>
      <c r="G58" s="19"/>
      <c r="H58" s="19"/>
      <c r="I58" s="19"/>
      <c r="J58" s="19"/>
      <c r="K58" s="19"/>
      <c r="L58" s="19"/>
    </row>
    <row r="59" spans="1:12" x14ac:dyDescent="0.25">
      <c r="A59" s="35" t="s">
        <v>93</v>
      </c>
      <c r="B59" s="19"/>
      <c r="C59" s="19"/>
      <c r="D59" s="19"/>
      <c r="E59" s="19"/>
      <c r="F59" s="19"/>
      <c r="G59" s="19"/>
      <c r="H59" s="19"/>
      <c r="I59" s="19"/>
      <c r="J59" s="19"/>
      <c r="K59" s="19"/>
      <c r="L59" s="19"/>
    </row>
    <row r="60" spans="1:12" x14ac:dyDescent="0.25">
      <c r="A60" s="19"/>
      <c r="B60" s="19"/>
      <c r="C60" s="19"/>
      <c r="D60" s="19"/>
      <c r="E60" s="19"/>
      <c r="F60" s="19"/>
      <c r="G60" s="19"/>
      <c r="H60" s="19"/>
      <c r="I60" s="19"/>
      <c r="J60" s="19"/>
      <c r="K60" s="19"/>
      <c r="L60" s="19"/>
    </row>
    <row r="61" spans="1:12" x14ac:dyDescent="0.25">
      <c r="A61" s="138" t="s">
        <v>140</v>
      </c>
      <c r="B61" s="19"/>
      <c r="C61" s="19"/>
      <c r="D61" s="19"/>
      <c r="E61" s="19"/>
      <c r="F61" s="19"/>
      <c r="G61" s="19"/>
      <c r="H61" s="19"/>
      <c r="I61" s="19"/>
      <c r="J61" s="19"/>
      <c r="K61" s="19"/>
      <c r="L61" s="19"/>
    </row>
    <row r="62" spans="1:12" x14ac:dyDescent="0.25">
      <c r="A62" s="189" t="s">
        <v>142</v>
      </c>
      <c r="B62" s="19"/>
      <c r="C62" s="19"/>
      <c r="D62" s="19"/>
      <c r="E62" s="19"/>
      <c r="F62" s="19"/>
      <c r="G62" s="19"/>
      <c r="H62" s="19"/>
      <c r="I62" s="19"/>
      <c r="J62" s="19"/>
      <c r="K62" s="19"/>
      <c r="L62" s="19"/>
    </row>
    <row r="63" spans="1:12" x14ac:dyDescent="0.25">
      <c r="A63" s="138" t="s">
        <v>143</v>
      </c>
      <c r="B63" s="19"/>
      <c r="C63" s="19"/>
      <c r="D63" s="19"/>
      <c r="E63" s="19"/>
      <c r="F63" s="19"/>
      <c r="G63" s="19"/>
      <c r="H63" s="19"/>
      <c r="I63" s="19"/>
      <c r="J63" s="19"/>
      <c r="K63" s="19"/>
      <c r="L63" s="19"/>
    </row>
    <row r="64" spans="1:12" x14ac:dyDescent="0.25">
      <c r="A64" s="138" t="s">
        <v>144</v>
      </c>
      <c r="B64" s="19"/>
      <c r="C64" s="19"/>
      <c r="D64" s="19"/>
      <c r="E64" s="19"/>
      <c r="F64" s="19"/>
      <c r="G64" s="19"/>
      <c r="H64" s="19"/>
      <c r="I64" s="19"/>
      <c r="J64" s="19"/>
      <c r="K64" s="19"/>
      <c r="L64" s="19"/>
    </row>
    <row r="65" spans="1:12" x14ac:dyDescent="0.25">
      <c r="A65" s="138" t="s">
        <v>145</v>
      </c>
      <c r="B65" s="19"/>
      <c r="C65" s="19"/>
      <c r="D65" s="19"/>
      <c r="E65" s="19"/>
      <c r="F65" s="19"/>
      <c r="G65" s="19"/>
      <c r="H65" s="19"/>
      <c r="I65" s="19"/>
      <c r="J65" s="19"/>
      <c r="K65" s="19"/>
      <c r="L65" s="19"/>
    </row>
    <row r="66" spans="1:12" x14ac:dyDescent="0.25">
      <c r="A66" s="138" t="s">
        <v>146</v>
      </c>
      <c r="B66" s="19"/>
      <c r="C66" s="19"/>
      <c r="D66" s="19"/>
      <c r="E66" s="19"/>
      <c r="F66" s="19"/>
      <c r="G66" s="19"/>
      <c r="H66" s="19"/>
      <c r="I66" s="19"/>
      <c r="J66" s="19"/>
      <c r="K66" s="19"/>
      <c r="L66" s="19"/>
    </row>
    <row r="67" spans="1:12" x14ac:dyDescent="0.25">
      <c r="A67" s="138" t="s">
        <v>147</v>
      </c>
      <c r="B67" s="19"/>
      <c r="C67" s="19"/>
      <c r="D67" s="19"/>
      <c r="E67" s="19"/>
      <c r="F67" s="19"/>
      <c r="G67" s="19"/>
      <c r="H67" s="19"/>
      <c r="I67" s="19"/>
      <c r="J67" s="19"/>
      <c r="K67" s="19"/>
      <c r="L67" s="19"/>
    </row>
    <row r="68" spans="1:12" x14ac:dyDescent="0.25">
      <c r="A68" s="138" t="s">
        <v>148</v>
      </c>
      <c r="B68" s="19"/>
      <c r="C68" s="19"/>
      <c r="D68" s="19"/>
      <c r="E68" s="19"/>
      <c r="F68" s="19"/>
      <c r="G68" s="19"/>
      <c r="H68" s="19"/>
      <c r="I68" s="19"/>
      <c r="J68" s="19"/>
      <c r="K68" s="19"/>
      <c r="L68" s="19"/>
    </row>
    <row r="69" spans="1:12" x14ac:dyDescent="0.25">
      <c r="A69" s="138" t="s">
        <v>149</v>
      </c>
      <c r="B69" s="19"/>
      <c r="C69" s="19"/>
      <c r="D69" s="19"/>
      <c r="E69" s="19"/>
      <c r="F69" s="19"/>
      <c r="G69" s="19"/>
      <c r="H69" s="19"/>
      <c r="I69" s="19"/>
      <c r="J69" s="19"/>
      <c r="K69" s="19"/>
      <c r="L69" s="19"/>
    </row>
    <row r="70" spans="1:12" s="19" customFormat="1" x14ac:dyDescent="0.25">
      <c r="A70" s="189" t="s">
        <v>169</v>
      </c>
    </row>
    <row r="71" spans="1:12" x14ac:dyDescent="0.25">
      <c r="A71" s="138" t="s">
        <v>150</v>
      </c>
      <c r="B71" s="19"/>
      <c r="C71" s="19"/>
      <c r="D71" s="19"/>
      <c r="E71" s="19"/>
      <c r="F71" s="19"/>
      <c r="G71" s="19"/>
      <c r="H71" s="19"/>
      <c r="I71" s="19"/>
      <c r="J71" s="19"/>
      <c r="K71" s="19"/>
      <c r="L71" s="19"/>
    </row>
    <row r="72" spans="1:12" x14ac:dyDescent="0.25">
      <c r="A72" s="138" t="s">
        <v>151</v>
      </c>
      <c r="B72" s="19"/>
      <c r="C72" s="19"/>
      <c r="D72" s="19"/>
      <c r="E72" s="19"/>
      <c r="F72" s="19"/>
      <c r="G72" s="19"/>
      <c r="H72" s="19"/>
      <c r="I72" s="19"/>
      <c r="J72" s="19"/>
      <c r="K72" s="19"/>
      <c r="L72" s="19"/>
    </row>
    <row r="73" spans="1:12" x14ac:dyDescent="0.25">
      <c r="A73" s="138" t="s">
        <v>152</v>
      </c>
      <c r="B73" s="19"/>
      <c r="C73" s="19"/>
      <c r="D73" s="19"/>
      <c r="E73" s="19"/>
      <c r="F73" s="19"/>
      <c r="G73" s="19"/>
      <c r="H73" s="19"/>
      <c r="I73" s="19"/>
      <c r="J73" s="19"/>
      <c r="K73" s="19"/>
      <c r="L73" s="19"/>
    </row>
    <row r="74" spans="1:12" x14ac:dyDescent="0.25">
      <c r="A74" s="189" t="s">
        <v>168</v>
      </c>
      <c r="B74" s="19"/>
      <c r="C74" s="19"/>
      <c r="D74" s="19"/>
      <c r="E74" s="19"/>
      <c r="F74" s="19"/>
      <c r="G74" s="19"/>
      <c r="H74" s="19"/>
      <c r="I74" s="19"/>
      <c r="J74" s="19"/>
      <c r="K74" s="19"/>
      <c r="L74" s="19"/>
    </row>
    <row r="75" spans="1:12" x14ac:dyDescent="0.25">
      <c r="A75" s="138" t="s">
        <v>153</v>
      </c>
      <c r="B75" s="19"/>
      <c r="C75" s="19"/>
      <c r="D75" s="19"/>
      <c r="E75" s="19"/>
      <c r="F75" s="19"/>
      <c r="G75" s="19"/>
      <c r="H75" s="19"/>
      <c r="I75" s="19"/>
      <c r="J75" s="19"/>
      <c r="K75" s="19"/>
      <c r="L75" s="19"/>
    </row>
    <row r="76" spans="1:12" x14ac:dyDescent="0.25">
      <c r="A76" s="138" t="s">
        <v>154</v>
      </c>
      <c r="B76" s="19"/>
      <c r="C76" s="19"/>
      <c r="D76" s="19"/>
      <c r="E76" s="19"/>
      <c r="F76" s="19"/>
      <c r="G76" s="19"/>
      <c r="H76" s="19"/>
      <c r="I76" s="19"/>
      <c r="J76" s="19"/>
      <c r="K76" s="19"/>
      <c r="L76" s="19"/>
    </row>
    <row r="77" spans="1:12" x14ac:dyDescent="0.25">
      <c r="A77" s="138" t="s">
        <v>155</v>
      </c>
      <c r="B77" s="19"/>
      <c r="C77" s="19"/>
      <c r="D77" s="19"/>
      <c r="E77" s="19"/>
      <c r="F77" s="19"/>
      <c r="G77" s="19"/>
      <c r="H77" s="19"/>
      <c r="I77" s="19"/>
      <c r="J77" s="19"/>
      <c r="K77" s="19"/>
      <c r="L77" s="19"/>
    </row>
    <row r="78" spans="1:12" x14ac:dyDescent="0.25">
      <c r="A78" s="19"/>
      <c r="B78" s="19"/>
      <c r="C78" s="19"/>
      <c r="D78" s="19"/>
      <c r="E78" s="19"/>
      <c r="F78" s="19"/>
      <c r="G78" s="19"/>
      <c r="H78" s="19"/>
      <c r="I78" s="19"/>
      <c r="J78" s="19"/>
      <c r="K78" s="19"/>
      <c r="L78" s="19"/>
    </row>
    <row r="79" spans="1:12" x14ac:dyDescent="0.25">
      <c r="A79" s="19"/>
      <c r="B79" s="19"/>
      <c r="C79" s="19"/>
      <c r="D79" s="19"/>
      <c r="E79" s="19"/>
      <c r="F79" s="19"/>
      <c r="G79" s="19"/>
      <c r="H79" s="19"/>
      <c r="I79" s="19"/>
      <c r="J79" s="19"/>
      <c r="K79" s="19"/>
      <c r="L79" s="19"/>
    </row>
    <row r="80" spans="1:12" x14ac:dyDescent="0.25">
      <c r="A80" s="19"/>
      <c r="B80" s="19"/>
      <c r="C80" s="19"/>
      <c r="D80" s="19"/>
      <c r="E80" s="19"/>
      <c r="F80" s="19"/>
      <c r="G80" s="19"/>
      <c r="H80" s="19"/>
      <c r="I80" s="19"/>
      <c r="J80" s="19"/>
      <c r="K80" s="19"/>
      <c r="L80" s="19"/>
    </row>
    <row r="81" spans="1:12" x14ac:dyDescent="0.25">
      <c r="A81" s="19"/>
      <c r="B81" s="19"/>
      <c r="C81" s="19"/>
      <c r="D81" s="19"/>
      <c r="E81" s="19"/>
      <c r="F81" s="19"/>
      <c r="G81" s="19"/>
      <c r="H81" s="19"/>
      <c r="I81" s="19"/>
      <c r="J81" s="19"/>
      <c r="K81" s="19"/>
      <c r="L81" s="19"/>
    </row>
    <row r="82" spans="1:12" x14ac:dyDescent="0.25">
      <c r="A82" s="19"/>
      <c r="B82" s="19"/>
      <c r="C82" s="19"/>
      <c r="D82" s="19"/>
      <c r="E82" s="19"/>
      <c r="F82" s="19"/>
      <c r="G82" s="19"/>
      <c r="H82" s="19"/>
      <c r="I82" s="19"/>
      <c r="J82" s="19"/>
      <c r="K82" s="19"/>
      <c r="L82" s="19"/>
    </row>
    <row r="83" spans="1:12" x14ac:dyDescent="0.25">
      <c r="A83" s="19"/>
      <c r="B83" s="19"/>
      <c r="C83" s="19"/>
      <c r="D83" s="19"/>
      <c r="E83" s="19"/>
      <c r="F83" s="19"/>
      <c r="G83" s="19"/>
      <c r="H83" s="19"/>
      <c r="I83" s="19"/>
      <c r="J83" s="19"/>
      <c r="K83" s="19"/>
      <c r="L83" s="19"/>
    </row>
    <row r="84" spans="1:12" x14ac:dyDescent="0.25">
      <c r="A84" s="19"/>
      <c r="B84" s="19"/>
      <c r="C84" s="19"/>
      <c r="D84" s="19"/>
      <c r="E84" s="19"/>
      <c r="F84" s="19"/>
      <c r="G84" s="19"/>
      <c r="H84" s="19"/>
      <c r="I84" s="19"/>
      <c r="J84" s="19"/>
      <c r="K84" s="19"/>
      <c r="L84" s="19"/>
    </row>
    <row r="85" spans="1:12" x14ac:dyDescent="0.25">
      <c r="A85" s="19"/>
      <c r="B85" s="19"/>
      <c r="C85" s="19"/>
      <c r="D85" s="19"/>
      <c r="E85" s="19"/>
      <c r="F85" s="19"/>
      <c r="G85" s="19"/>
      <c r="H85" s="19"/>
      <c r="I85" s="19"/>
      <c r="J85" s="19"/>
      <c r="K85" s="19"/>
      <c r="L85" s="19"/>
    </row>
    <row r="86" spans="1:12" x14ac:dyDescent="0.25">
      <c r="A86" s="19"/>
      <c r="B86" s="19"/>
      <c r="C86" s="19"/>
      <c r="D86" s="19"/>
      <c r="E86" s="19"/>
      <c r="F86" s="19"/>
      <c r="G86" s="19"/>
      <c r="H86" s="19"/>
      <c r="I86" s="19"/>
      <c r="J86" s="19"/>
      <c r="K86" s="19"/>
      <c r="L86" s="19"/>
    </row>
    <row r="87" spans="1:12" x14ac:dyDescent="0.25">
      <c r="A87" s="19"/>
      <c r="B87" s="19"/>
      <c r="C87" s="19"/>
      <c r="D87" s="19"/>
      <c r="E87" s="19"/>
      <c r="F87" s="19"/>
      <c r="G87" s="19"/>
      <c r="H87" s="19"/>
      <c r="I87" s="19"/>
      <c r="J87" s="19"/>
      <c r="K87" s="19"/>
      <c r="L87" s="19"/>
    </row>
    <row r="88" spans="1:12" x14ac:dyDescent="0.25">
      <c r="A88" s="19"/>
      <c r="B88" s="19"/>
      <c r="C88" s="19"/>
      <c r="D88" s="19"/>
      <c r="E88" s="19"/>
      <c r="F88" s="19"/>
      <c r="G88" s="19"/>
      <c r="H88" s="19"/>
      <c r="I88" s="19"/>
      <c r="J88" s="19"/>
      <c r="K88" s="19"/>
      <c r="L88" s="19"/>
    </row>
    <row r="89" spans="1:12" x14ac:dyDescent="0.25">
      <c r="A89" s="19"/>
      <c r="B89" s="19"/>
      <c r="C89" s="19"/>
      <c r="D89" s="19"/>
      <c r="E89" s="19"/>
      <c r="F89" s="19"/>
      <c r="G89" s="19"/>
      <c r="H89" s="19"/>
      <c r="I89" s="19"/>
      <c r="J89" s="19"/>
      <c r="K89" s="19"/>
      <c r="L89" s="19"/>
    </row>
    <row r="90" spans="1:12" x14ac:dyDescent="0.25">
      <c r="A90" s="19"/>
      <c r="B90" s="19"/>
      <c r="C90" s="19"/>
      <c r="D90" s="19"/>
      <c r="E90" s="19"/>
      <c r="F90" s="19"/>
      <c r="G90" s="19"/>
      <c r="H90" s="19"/>
      <c r="I90" s="19"/>
      <c r="J90" s="19"/>
      <c r="K90" s="19"/>
      <c r="L90" s="19"/>
    </row>
    <row r="91" spans="1:12" x14ac:dyDescent="0.25">
      <c r="A91" s="19"/>
      <c r="B91" s="19"/>
      <c r="C91" s="19"/>
      <c r="D91" s="19"/>
      <c r="E91" s="19"/>
      <c r="F91" s="19"/>
      <c r="G91" s="19"/>
      <c r="H91" s="19"/>
      <c r="I91" s="19"/>
      <c r="J91" s="19"/>
      <c r="K91" s="19"/>
      <c r="L91" s="19"/>
    </row>
    <row r="92" spans="1:12" x14ac:dyDescent="0.25">
      <c r="A92" s="19"/>
      <c r="B92" s="19"/>
      <c r="C92" s="19"/>
      <c r="D92" s="19"/>
      <c r="E92" s="19"/>
      <c r="F92" s="19"/>
      <c r="G92" s="19"/>
      <c r="H92" s="19"/>
      <c r="I92" s="19"/>
      <c r="J92" s="19"/>
      <c r="K92" s="19"/>
      <c r="L92" s="19"/>
    </row>
    <row r="93" spans="1:12" x14ac:dyDescent="0.25">
      <c r="A93" s="19"/>
      <c r="B93" s="19"/>
      <c r="C93" s="19"/>
      <c r="D93" s="19"/>
      <c r="E93" s="19"/>
      <c r="F93" s="19"/>
      <c r="G93" s="19"/>
      <c r="H93" s="19"/>
      <c r="I93" s="19"/>
      <c r="J93" s="19"/>
      <c r="K93" s="19"/>
      <c r="L93" s="19"/>
    </row>
    <row r="94" spans="1:12" x14ac:dyDescent="0.25">
      <c r="A94" s="19"/>
      <c r="B94" s="19"/>
      <c r="C94" s="19"/>
      <c r="D94" s="19"/>
      <c r="E94" s="19"/>
      <c r="F94" s="19"/>
      <c r="G94" s="19"/>
      <c r="H94" s="19"/>
      <c r="I94" s="19"/>
      <c r="J94" s="19"/>
      <c r="K94" s="19"/>
      <c r="L94" s="19"/>
    </row>
    <row r="95" spans="1:12" x14ac:dyDescent="0.25">
      <c r="A95" s="19"/>
      <c r="B95" s="19"/>
      <c r="C95" s="19"/>
      <c r="D95" s="19"/>
      <c r="E95" s="19"/>
      <c r="F95" s="19"/>
      <c r="G95" s="19"/>
      <c r="H95" s="19"/>
      <c r="I95" s="19"/>
      <c r="J95" s="19"/>
      <c r="K95" s="19"/>
      <c r="L95" s="19"/>
    </row>
    <row r="96" spans="1:12" x14ac:dyDescent="0.25">
      <c r="A96" s="19"/>
      <c r="B96" s="19"/>
      <c r="C96" s="19"/>
      <c r="D96" s="19"/>
      <c r="E96" s="19"/>
      <c r="F96" s="19"/>
      <c r="G96" s="19"/>
      <c r="H96" s="19"/>
      <c r="I96" s="19"/>
      <c r="J96" s="19"/>
      <c r="K96" s="19"/>
      <c r="L96" s="19"/>
    </row>
    <row r="97" spans="1:12" x14ac:dyDescent="0.25">
      <c r="A97" s="19"/>
      <c r="B97" s="19"/>
      <c r="C97" s="19"/>
      <c r="D97" s="19"/>
      <c r="E97" s="19"/>
      <c r="F97" s="19"/>
      <c r="G97" s="19"/>
      <c r="H97" s="19"/>
      <c r="I97" s="19"/>
      <c r="J97" s="19"/>
      <c r="K97" s="19"/>
      <c r="L97" s="19"/>
    </row>
    <row r="98" spans="1:12" x14ac:dyDescent="0.25">
      <c r="A98" s="19"/>
      <c r="B98" s="19"/>
      <c r="C98" s="19"/>
      <c r="D98" s="19"/>
      <c r="E98" s="19"/>
      <c r="F98" s="19"/>
      <c r="G98" s="19"/>
      <c r="H98" s="19"/>
      <c r="I98" s="19"/>
      <c r="J98" s="19"/>
      <c r="K98" s="19"/>
      <c r="L98" s="19"/>
    </row>
    <row r="99" spans="1:12" x14ac:dyDescent="0.25">
      <c r="A99" s="19"/>
      <c r="B99" s="19"/>
      <c r="C99" s="19"/>
      <c r="D99" s="19"/>
      <c r="E99" s="19"/>
      <c r="F99" s="19"/>
      <c r="G99" s="19"/>
      <c r="H99" s="19"/>
      <c r="I99" s="19"/>
      <c r="J99" s="19"/>
      <c r="K99" s="19"/>
      <c r="L99" s="19"/>
    </row>
    <row r="100" spans="1:12" x14ac:dyDescent="0.25">
      <c r="A100" s="19"/>
      <c r="B100" s="19"/>
      <c r="C100" s="19"/>
      <c r="D100" s="19"/>
      <c r="E100" s="19"/>
      <c r="F100" s="19"/>
      <c r="G100" s="19"/>
      <c r="H100" s="19"/>
      <c r="I100" s="19"/>
      <c r="J100" s="19"/>
      <c r="K100" s="19"/>
      <c r="L100" s="19"/>
    </row>
    <row r="101" spans="1:12" x14ac:dyDescent="0.25">
      <c r="A101" s="19"/>
      <c r="B101" s="19"/>
      <c r="C101" s="19"/>
      <c r="D101" s="19"/>
      <c r="E101" s="19"/>
      <c r="F101" s="19"/>
      <c r="G101" s="19"/>
      <c r="H101" s="19"/>
      <c r="I101" s="19"/>
      <c r="J101" s="19"/>
      <c r="K101" s="19"/>
      <c r="L101" s="19"/>
    </row>
    <row r="102" spans="1:12" x14ac:dyDescent="0.25">
      <c r="A102" s="19"/>
      <c r="B102" s="19"/>
      <c r="C102" s="19"/>
      <c r="D102" s="19"/>
      <c r="E102" s="19"/>
      <c r="F102" s="19"/>
      <c r="G102" s="19"/>
      <c r="H102" s="19"/>
      <c r="I102" s="19"/>
      <c r="J102" s="19"/>
      <c r="K102" s="19"/>
      <c r="L102" s="19"/>
    </row>
    <row r="103" spans="1:12" x14ac:dyDescent="0.25">
      <c r="A103" s="19"/>
      <c r="B103" s="19"/>
      <c r="C103" s="19"/>
      <c r="D103" s="19"/>
      <c r="E103" s="19"/>
      <c r="F103" s="19"/>
      <c r="G103" s="19"/>
      <c r="H103" s="19"/>
      <c r="I103" s="19"/>
      <c r="J103" s="19"/>
      <c r="K103" s="19"/>
      <c r="L103" s="19"/>
    </row>
    <row r="104" spans="1:12" x14ac:dyDescent="0.25">
      <c r="A104" s="19"/>
      <c r="B104" s="19"/>
      <c r="C104" s="19"/>
      <c r="D104" s="19"/>
      <c r="E104" s="19"/>
      <c r="F104" s="19"/>
      <c r="G104" s="19"/>
      <c r="H104" s="19"/>
      <c r="I104" s="19"/>
      <c r="J104" s="19"/>
      <c r="K104" s="19"/>
      <c r="L104" s="19"/>
    </row>
    <row r="105" spans="1:12" x14ac:dyDescent="0.25">
      <c r="A105" s="19"/>
      <c r="B105" s="19"/>
      <c r="C105" s="19"/>
      <c r="D105" s="19"/>
      <c r="E105" s="19"/>
      <c r="F105" s="19"/>
      <c r="G105" s="19"/>
      <c r="H105" s="19"/>
      <c r="I105" s="19"/>
      <c r="J105" s="19"/>
      <c r="K105" s="19"/>
      <c r="L105" s="19"/>
    </row>
    <row r="106" spans="1:12" x14ac:dyDescent="0.25">
      <c r="A106" s="19"/>
      <c r="B106" s="19"/>
      <c r="C106" s="19"/>
      <c r="D106" s="19"/>
      <c r="E106" s="19"/>
      <c r="F106" s="19"/>
      <c r="G106" s="19"/>
      <c r="H106" s="19"/>
      <c r="I106" s="19"/>
      <c r="J106" s="19"/>
      <c r="K106" s="19"/>
      <c r="L106" s="19"/>
    </row>
    <row r="107" spans="1:12" x14ac:dyDescent="0.25">
      <c r="A107" s="19"/>
      <c r="B107" s="19"/>
      <c r="C107" s="19"/>
      <c r="D107" s="19"/>
      <c r="E107" s="19"/>
      <c r="F107" s="19"/>
      <c r="G107" s="19"/>
      <c r="H107" s="19"/>
      <c r="I107" s="19"/>
      <c r="J107" s="19"/>
      <c r="K107" s="19"/>
      <c r="L107" s="19"/>
    </row>
    <row r="108" spans="1:12" x14ac:dyDescent="0.25">
      <c r="A108" s="19"/>
      <c r="B108" s="19"/>
      <c r="C108" s="19"/>
      <c r="D108" s="19"/>
      <c r="E108" s="19"/>
      <c r="F108" s="19"/>
      <c r="G108" s="19"/>
      <c r="H108" s="19"/>
      <c r="I108" s="19"/>
      <c r="J108" s="19"/>
      <c r="K108" s="19"/>
      <c r="L108" s="19"/>
    </row>
    <row r="109" spans="1:12" x14ac:dyDescent="0.25">
      <c r="A109" s="19"/>
      <c r="B109" s="19"/>
      <c r="C109" s="19"/>
      <c r="D109" s="19"/>
      <c r="E109" s="19"/>
      <c r="F109" s="19"/>
      <c r="G109" s="19"/>
      <c r="H109" s="19"/>
      <c r="I109" s="19"/>
      <c r="J109" s="19"/>
      <c r="K109" s="19"/>
      <c r="L109" s="19"/>
    </row>
    <row r="110" spans="1:12" x14ac:dyDescent="0.25">
      <c r="A110" s="19"/>
      <c r="B110" s="19"/>
      <c r="C110" s="19"/>
      <c r="D110" s="19"/>
      <c r="E110" s="19"/>
      <c r="F110" s="19"/>
      <c r="G110" s="19"/>
      <c r="H110" s="19"/>
      <c r="I110" s="19"/>
      <c r="J110" s="19"/>
      <c r="K110" s="19"/>
      <c r="L110" s="19"/>
    </row>
    <row r="111" spans="1:12" x14ac:dyDescent="0.25">
      <c r="A111" s="19"/>
      <c r="B111" s="19"/>
      <c r="C111" s="19"/>
      <c r="D111" s="19"/>
      <c r="E111" s="19"/>
      <c r="F111" s="19"/>
      <c r="G111" s="19"/>
      <c r="H111" s="19"/>
      <c r="I111" s="19"/>
      <c r="J111" s="19"/>
      <c r="K111" s="19"/>
      <c r="L111" s="19"/>
    </row>
    <row r="112" spans="1:12" x14ac:dyDescent="0.25">
      <c r="A112" s="19"/>
      <c r="B112" s="19"/>
      <c r="C112" s="19"/>
      <c r="D112" s="19"/>
      <c r="E112" s="19"/>
      <c r="F112" s="19"/>
      <c r="G112" s="19"/>
      <c r="H112" s="19"/>
      <c r="I112" s="19"/>
      <c r="J112" s="19"/>
      <c r="K112" s="19"/>
      <c r="L112" s="19"/>
    </row>
    <row r="113" spans="1:12" x14ac:dyDescent="0.25">
      <c r="A113" s="19"/>
      <c r="B113" s="19"/>
      <c r="C113" s="19"/>
      <c r="D113" s="19"/>
      <c r="E113" s="19"/>
      <c r="F113" s="19"/>
      <c r="G113" s="19"/>
      <c r="H113" s="19"/>
      <c r="I113" s="19"/>
      <c r="J113" s="19"/>
      <c r="K113" s="19"/>
      <c r="L113" s="19"/>
    </row>
    <row r="114" spans="1:12" x14ac:dyDescent="0.25">
      <c r="A114" s="19"/>
      <c r="B114" s="19"/>
      <c r="C114" s="19"/>
      <c r="D114" s="19"/>
      <c r="E114" s="19"/>
      <c r="F114" s="19"/>
      <c r="G114" s="19"/>
      <c r="H114" s="19"/>
      <c r="I114" s="19"/>
      <c r="J114" s="19"/>
      <c r="K114" s="19"/>
      <c r="L114" s="19"/>
    </row>
    <row r="115" spans="1:12" x14ac:dyDescent="0.25">
      <c r="A115" s="19"/>
      <c r="B115" s="19"/>
      <c r="C115" s="19"/>
      <c r="D115" s="19"/>
      <c r="E115" s="19"/>
      <c r="F115" s="19"/>
      <c r="G115" s="19"/>
      <c r="H115" s="19"/>
      <c r="I115" s="19"/>
      <c r="J115" s="19"/>
      <c r="K115" s="19"/>
      <c r="L115" s="19"/>
    </row>
    <row r="116" spans="1:12" x14ac:dyDescent="0.25">
      <c r="A116" s="19"/>
      <c r="B116" s="19"/>
      <c r="C116" s="19"/>
      <c r="D116" s="19"/>
      <c r="E116" s="19"/>
      <c r="F116" s="19"/>
      <c r="G116" s="19"/>
      <c r="H116" s="19"/>
      <c r="I116" s="19"/>
      <c r="J116" s="19"/>
      <c r="K116" s="19"/>
      <c r="L116" s="19"/>
    </row>
    <row r="117" spans="1:12" x14ac:dyDescent="0.25">
      <c r="A117" s="19"/>
      <c r="B117" s="19"/>
      <c r="C117" s="19"/>
      <c r="D117" s="19"/>
      <c r="E117" s="19"/>
      <c r="F117" s="19"/>
      <c r="G117" s="19"/>
      <c r="H117" s="19"/>
      <c r="I117" s="19"/>
      <c r="J117" s="19"/>
      <c r="K117" s="19"/>
      <c r="L117" s="19"/>
    </row>
    <row r="118" spans="1:12" x14ac:dyDescent="0.25">
      <c r="A118" s="19"/>
      <c r="B118" s="19"/>
      <c r="C118" s="19"/>
      <c r="D118" s="19"/>
      <c r="E118" s="19"/>
      <c r="F118" s="19"/>
      <c r="G118" s="19"/>
      <c r="H118" s="19"/>
      <c r="I118" s="19"/>
      <c r="J118" s="19"/>
      <c r="K118" s="19"/>
      <c r="L118" s="19"/>
    </row>
    <row r="119" spans="1:12" x14ac:dyDescent="0.25">
      <c r="A119" s="19"/>
      <c r="B119" s="19"/>
      <c r="C119" s="19"/>
      <c r="D119" s="19"/>
      <c r="E119" s="19"/>
      <c r="F119" s="19"/>
      <c r="G119" s="19"/>
      <c r="H119" s="19"/>
      <c r="I119" s="19"/>
      <c r="J119" s="19"/>
      <c r="K119" s="19"/>
      <c r="L119" s="19"/>
    </row>
    <row r="120" spans="1:12" x14ac:dyDescent="0.25">
      <c r="A120" s="19"/>
      <c r="B120" s="19"/>
      <c r="C120" s="19"/>
      <c r="D120" s="19"/>
      <c r="E120" s="19"/>
      <c r="F120" s="19"/>
      <c r="G120" s="19"/>
      <c r="H120" s="19"/>
      <c r="I120" s="19"/>
      <c r="J120" s="19"/>
      <c r="K120" s="19"/>
      <c r="L120" s="19"/>
    </row>
    <row r="121" spans="1:12" x14ac:dyDescent="0.25">
      <c r="A121" s="19"/>
      <c r="B121" s="19"/>
      <c r="C121" s="19"/>
      <c r="D121" s="19"/>
      <c r="E121" s="19"/>
      <c r="F121" s="19"/>
      <c r="G121" s="19"/>
      <c r="H121" s="19"/>
      <c r="I121" s="19"/>
      <c r="J121" s="19"/>
      <c r="K121" s="19"/>
      <c r="L121" s="19"/>
    </row>
    <row r="122" spans="1:12" x14ac:dyDescent="0.25">
      <c r="A122" s="19"/>
      <c r="B122" s="19"/>
      <c r="C122" s="19"/>
      <c r="D122" s="19"/>
      <c r="E122" s="19"/>
      <c r="F122" s="19"/>
      <c r="G122" s="19"/>
      <c r="H122" s="19"/>
      <c r="I122" s="19"/>
      <c r="J122" s="19"/>
      <c r="K122" s="19"/>
      <c r="L122" s="19"/>
    </row>
    <row r="123" spans="1:12" x14ac:dyDescent="0.25">
      <c r="A123" s="19"/>
      <c r="B123" s="19"/>
      <c r="C123" s="19"/>
      <c r="D123" s="19"/>
      <c r="E123" s="19"/>
      <c r="F123" s="19"/>
      <c r="G123" s="19"/>
      <c r="H123" s="19"/>
      <c r="I123" s="19"/>
      <c r="J123" s="19"/>
      <c r="K123" s="19"/>
      <c r="L123" s="19"/>
    </row>
    <row r="124" spans="1:12" x14ac:dyDescent="0.25">
      <c r="A124" s="19"/>
      <c r="B124" s="19"/>
      <c r="C124" s="19"/>
      <c r="D124" s="19"/>
      <c r="E124" s="19"/>
      <c r="F124" s="19"/>
      <c r="G124" s="19"/>
      <c r="H124" s="19"/>
      <c r="I124" s="19"/>
      <c r="J124" s="19"/>
      <c r="K124" s="19"/>
      <c r="L124" s="19"/>
    </row>
    <row r="125" spans="1:12" x14ac:dyDescent="0.25">
      <c r="A125" s="19"/>
      <c r="B125" s="19"/>
      <c r="C125" s="19"/>
      <c r="D125" s="19"/>
      <c r="E125" s="19"/>
      <c r="F125" s="19"/>
      <c r="G125" s="19"/>
      <c r="H125" s="19"/>
      <c r="I125" s="19"/>
      <c r="J125" s="19"/>
      <c r="K125" s="19"/>
      <c r="L125" s="19"/>
    </row>
    <row r="126" spans="1:12" x14ac:dyDescent="0.25">
      <c r="A126" s="19"/>
      <c r="B126" s="19"/>
      <c r="C126" s="19"/>
      <c r="D126" s="19"/>
      <c r="E126" s="19"/>
      <c r="F126" s="19"/>
      <c r="G126" s="19"/>
      <c r="H126" s="19"/>
      <c r="I126" s="19"/>
      <c r="J126" s="19"/>
      <c r="K126" s="19"/>
      <c r="L126" s="19"/>
    </row>
    <row r="127" spans="1:12" x14ac:dyDescent="0.25">
      <c r="A127" s="19"/>
      <c r="B127" s="19"/>
      <c r="C127" s="19"/>
      <c r="D127" s="19"/>
      <c r="E127" s="19"/>
      <c r="F127" s="19"/>
      <c r="G127" s="19"/>
      <c r="H127" s="19"/>
      <c r="I127" s="19"/>
      <c r="J127" s="19"/>
      <c r="K127" s="19"/>
      <c r="L127" s="19"/>
    </row>
    <row r="128" spans="1:12" x14ac:dyDescent="0.25">
      <c r="A128" s="19"/>
      <c r="B128" s="19"/>
      <c r="C128" s="19"/>
      <c r="D128" s="19"/>
      <c r="E128" s="19"/>
      <c r="F128" s="19"/>
      <c r="G128" s="19"/>
      <c r="H128" s="19"/>
      <c r="I128" s="19"/>
      <c r="J128" s="19"/>
      <c r="K128" s="19"/>
      <c r="L128" s="19"/>
    </row>
    <row r="129" spans="1:12" x14ac:dyDescent="0.25">
      <c r="A129" s="19"/>
      <c r="B129" s="19"/>
      <c r="C129" s="19"/>
      <c r="D129" s="19"/>
      <c r="E129" s="19"/>
      <c r="F129" s="19"/>
      <c r="G129" s="19"/>
      <c r="H129" s="19"/>
      <c r="I129" s="19"/>
      <c r="J129" s="19"/>
      <c r="K129" s="19"/>
      <c r="L129" s="19"/>
    </row>
    <row r="130" spans="1:12" x14ac:dyDescent="0.25">
      <c r="A130" s="19"/>
      <c r="B130" s="19"/>
      <c r="C130" s="19"/>
      <c r="D130" s="19"/>
      <c r="E130" s="19"/>
      <c r="F130" s="19"/>
      <c r="G130" s="19"/>
      <c r="H130" s="19"/>
      <c r="I130" s="19"/>
      <c r="J130" s="19"/>
      <c r="K130" s="19"/>
      <c r="L130" s="19"/>
    </row>
    <row r="131" spans="1:12" x14ac:dyDescent="0.25">
      <c r="A131" s="19"/>
      <c r="B131" s="19"/>
      <c r="C131" s="19"/>
      <c r="D131" s="19"/>
      <c r="E131" s="19"/>
      <c r="F131" s="19"/>
      <c r="G131" s="19"/>
      <c r="H131" s="19"/>
      <c r="I131" s="19"/>
      <c r="J131" s="19"/>
      <c r="K131" s="19"/>
      <c r="L131" s="19"/>
    </row>
    <row r="132" spans="1:12" x14ac:dyDescent="0.25">
      <c r="A132" s="19"/>
      <c r="B132" s="19"/>
      <c r="C132" s="19"/>
      <c r="D132" s="19"/>
      <c r="E132" s="19"/>
      <c r="F132" s="19"/>
      <c r="G132" s="19"/>
      <c r="H132" s="19"/>
      <c r="I132" s="19"/>
      <c r="J132" s="19"/>
      <c r="K132" s="19"/>
      <c r="L132" s="19"/>
    </row>
    <row r="133" spans="1:12" x14ac:dyDescent="0.25">
      <c r="A133" s="19"/>
      <c r="B133" s="19"/>
      <c r="C133" s="19"/>
      <c r="D133" s="19"/>
      <c r="E133" s="19"/>
      <c r="F133" s="19"/>
      <c r="G133" s="19"/>
      <c r="H133" s="19"/>
      <c r="I133" s="19"/>
      <c r="J133" s="19"/>
      <c r="K133" s="19"/>
      <c r="L133" s="19"/>
    </row>
    <row r="134" spans="1:12" x14ac:dyDescent="0.25">
      <c r="A134" s="19"/>
      <c r="B134" s="19"/>
      <c r="C134" s="19"/>
      <c r="D134" s="19"/>
      <c r="E134" s="19"/>
      <c r="F134" s="19"/>
      <c r="G134" s="19"/>
      <c r="H134" s="19"/>
      <c r="I134" s="19"/>
      <c r="J134" s="19"/>
      <c r="K134" s="19"/>
      <c r="L134" s="19"/>
    </row>
    <row r="135" spans="1:12" x14ac:dyDescent="0.25">
      <c r="A135" s="19"/>
      <c r="B135" s="19"/>
      <c r="C135" s="19"/>
      <c r="D135" s="19"/>
      <c r="E135" s="19"/>
      <c r="F135" s="19"/>
      <c r="G135" s="19"/>
      <c r="H135" s="19"/>
      <c r="I135" s="19"/>
      <c r="J135" s="19"/>
      <c r="K135" s="19"/>
      <c r="L135" s="19"/>
    </row>
    <row r="136" spans="1:12" x14ac:dyDescent="0.25">
      <c r="A136" s="19"/>
      <c r="B136" s="19"/>
      <c r="C136" s="19"/>
      <c r="D136" s="19"/>
      <c r="E136" s="19"/>
      <c r="F136" s="19"/>
      <c r="G136" s="19"/>
      <c r="H136" s="19"/>
      <c r="I136" s="19"/>
      <c r="J136" s="19"/>
      <c r="K136" s="19"/>
      <c r="L136" s="19"/>
    </row>
    <row r="137" spans="1:12" x14ac:dyDescent="0.25">
      <c r="A137" s="19"/>
      <c r="B137" s="19"/>
      <c r="C137" s="19"/>
      <c r="D137" s="19"/>
      <c r="E137" s="19"/>
      <c r="F137" s="19"/>
      <c r="G137" s="19"/>
      <c r="H137" s="19"/>
      <c r="I137" s="19"/>
      <c r="J137" s="19"/>
      <c r="K137" s="19"/>
      <c r="L137" s="19"/>
    </row>
    <row r="138" spans="1:12" x14ac:dyDescent="0.25">
      <c r="A138" s="19"/>
      <c r="B138" s="19"/>
      <c r="C138" s="19"/>
      <c r="D138" s="19"/>
      <c r="E138" s="19"/>
      <c r="F138" s="19"/>
      <c r="G138" s="19"/>
      <c r="H138" s="19"/>
      <c r="I138" s="19"/>
      <c r="J138" s="19"/>
      <c r="K138" s="19"/>
      <c r="L138" s="19"/>
    </row>
    <row r="139" spans="1:12" x14ac:dyDescent="0.25">
      <c r="A139" s="19"/>
      <c r="B139" s="19"/>
      <c r="C139" s="19"/>
      <c r="D139" s="19"/>
      <c r="E139" s="19"/>
      <c r="F139" s="19"/>
      <c r="G139" s="19"/>
      <c r="H139" s="19"/>
      <c r="I139" s="19"/>
      <c r="J139" s="19"/>
      <c r="K139" s="19"/>
      <c r="L139" s="19"/>
    </row>
    <row r="140" spans="1:12" x14ac:dyDescent="0.25">
      <c r="A140" s="19"/>
      <c r="B140" s="19"/>
      <c r="C140" s="19"/>
      <c r="D140" s="19"/>
      <c r="E140" s="19"/>
      <c r="F140" s="19"/>
      <c r="G140" s="19"/>
      <c r="H140" s="19"/>
      <c r="I140" s="19"/>
      <c r="J140" s="19"/>
      <c r="K140" s="19"/>
      <c r="L140" s="19"/>
    </row>
    <row r="141" spans="1:12" x14ac:dyDescent="0.25">
      <c r="A141" s="19"/>
      <c r="B141" s="19"/>
      <c r="C141" s="19"/>
      <c r="D141" s="19"/>
      <c r="E141" s="19"/>
      <c r="F141" s="19"/>
      <c r="G141" s="19"/>
      <c r="H141" s="19"/>
      <c r="I141" s="19"/>
      <c r="J141" s="19"/>
      <c r="K141" s="19"/>
      <c r="L141" s="19"/>
    </row>
    <row r="142" spans="1:12" x14ac:dyDescent="0.25">
      <c r="A142" s="19"/>
      <c r="B142" s="19"/>
      <c r="C142" s="19"/>
      <c r="D142" s="19"/>
      <c r="E142" s="19"/>
      <c r="F142" s="19"/>
      <c r="G142" s="19"/>
      <c r="H142" s="19"/>
      <c r="I142" s="19"/>
      <c r="J142" s="19"/>
      <c r="K142" s="19"/>
      <c r="L142" s="19"/>
    </row>
    <row r="143" spans="1:12" x14ac:dyDescent="0.25">
      <c r="A143" s="19"/>
      <c r="B143" s="19"/>
      <c r="C143" s="19"/>
      <c r="D143" s="19"/>
      <c r="E143" s="19"/>
      <c r="F143" s="19"/>
      <c r="G143" s="19"/>
      <c r="H143" s="19"/>
      <c r="I143" s="19"/>
      <c r="J143" s="19"/>
      <c r="K143" s="19"/>
      <c r="L143" s="19"/>
    </row>
    <row r="144" spans="1:12" x14ac:dyDescent="0.25">
      <c r="A144" s="19"/>
      <c r="B144" s="19"/>
      <c r="C144" s="19"/>
      <c r="D144" s="19"/>
      <c r="E144" s="19"/>
      <c r="F144" s="19"/>
      <c r="G144" s="19"/>
      <c r="H144" s="19"/>
      <c r="I144" s="19"/>
      <c r="J144" s="19"/>
      <c r="K144" s="19"/>
      <c r="L144" s="19"/>
    </row>
    <row r="145" spans="1:12" x14ac:dyDescent="0.25">
      <c r="A145" s="19"/>
      <c r="B145" s="19"/>
      <c r="C145" s="19"/>
      <c r="D145" s="19"/>
      <c r="E145" s="19"/>
      <c r="F145" s="19"/>
      <c r="G145" s="19"/>
      <c r="H145" s="19"/>
      <c r="I145" s="19"/>
      <c r="J145" s="19"/>
      <c r="K145" s="19"/>
      <c r="L145" s="19"/>
    </row>
    <row r="146" spans="1:12" x14ac:dyDescent="0.25">
      <c r="A146" s="19"/>
      <c r="B146" s="19"/>
      <c r="C146" s="19"/>
      <c r="D146" s="19"/>
      <c r="E146" s="19"/>
      <c r="F146" s="19"/>
      <c r="G146" s="19"/>
      <c r="H146" s="19"/>
      <c r="I146" s="19"/>
      <c r="J146" s="19"/>
      <c r="K146" s="19"/>
      <c r="L146" s="19"/>
    </row>
    <row r="147" spans="1:12" x14ac:dyDescent="0.25">
      <c r="A147" s="19"/>
      <c r="B147" s="19"/>
      <c r="C147" s="19"/>
      <c r="D147" s="19"/>
      <c r="E147" s="19"/>
      <c r="F147" s="19"/>
      <c r="G147" s="19"/>
      <c r="H147" s="19"/>
      <c r="I147" s="19"/>
      <c r="J147" s="19"/>
      <c r="K147" s="19"/>
      <c r="L147" s="19"/>
    </row>
    <row r="148" spans="1:12" x14ac:dyDescent="0.25">
      <c r="A148" s="19"/>
      <c r="B148" s="19"/>
      <c r="C148" s="19"/>
      <c r="D148" s="19"/>
      <c r="E148" s="19"/>
      <c r="F148" s="19"/>
      <c r="G148" s="19"/>
      <c r="H148" s="19"/>
      <c r="I148" s="19"/>
      <c r="J148" s="19"/>
      <c r="K148" s="19"/>
      <c r="L148" s="19"/>
    </row>
    <row r="149" spans="1:12" x14ac:dyDescent="0.25">
      <c r="A149" s="19"/>
      <c r="B149" s="19"/>
      <c r="C149" s="19"/>
      <c r="D149" s="19"/>
      <c r="E149" s="19"/>
      <c r="F149" s="19"/>
      <c r="G149" s="19"/>
      <c r="H149" s="19"/>
      <c r="I149" s="19"/>
      <c r="J149" s="19"/>
      <c r="K149" s="19"/>
      <c r="L149" s="19"/>
    </row>
    <row r="150" spans="1:12" x14ac:dyDescent="0.25">
      <c r="A150" s="19"/>
      <c r="B150" s="19"/>
      <c r="C150" s="19"/>
      <c r="D150" s="19"/>
      <c r="E150" s="19"/>
      <c r="F150" s="19"/>
      <c r="G150" s="19"/>
      <c r="H150" s="19"/>
      <c r="I150" s="19"/>
      <c r="J150" s="19"/>
      <c r="K150" s="19"/>
      <c r="L150" s="19"/>
    </row>
    <row r="151" spans="1:12" x14ac:dyDescent="0.25">
      <c r="A151" s="19"/>
      <c r="B151" s="19"/>
      <c r="C151" s="19"/>
      <c r="D151" s="19"/>
      <c r="E151" s="19"/>
      <c r="F151" s="19"/>
      <c r="G151" s="19"/>
      <c r="H151" s="19"/>
      <c r="I151" s="19"/>
      <c r="J151" s="19"/>
      <c r="K151" s="19"/>
      <c r="L151" s="19"/>
    </row>
    <row r="152" spans="1:12" x14ac:dyDescent="0.25">
      <c r="A152" s="19"/>
      <c r="B152" s="19"/>
      <c r="C152" s="19"/>
      <c r="D152" s="19"/>
      <c r="E152" s="19"/>
      <c r="F152" s="19"/>
      <c r="G152" s="19"/>
      <c r="H152" s="19"/>
      <c r="I152" s="19"/>
      <c r="J152" s="19"/>
      <c r="K152" s="19"/>
      <c r="L152" s="19"/>
    </row>
    <row r="153" spans="1:12" x14ac:dyDescent="0.25">
      <c r="A153" s="19"/>
      <c r="B153" s="19"/>
      <c r="C153" s="19"/>
      <c r="D153" s="19"/>
      <c r="E153" s="19"/>
      <c r="F153" s="19"/>
      <c r="G153" s="19"/>
      <c r="H153" s="19"/>
      <c r="I153" s="19"/>
      <c r="J153" s="19"/>
      <c r="K153" s="19"/>
      <c r="L153" s="19"/>
    </row>
    <row r="154" spans="1:12" x14ac:dyDescent="0.25">
      <c r="A154" s="19"/>
      <c r="B154" s="19"/>
      <c r="C154" s="19"/>
      <c r="D154" s="19"/>
      <c r="E154" s="19"/>
      <c r="F154" s="19"/>
      <c r="G154" s="19"/>
      <c r="H154" s="19"/>
      <c r="I154" s="19"/>
      <c r="J154" s="19"/>
      <c r="K154" s="19"/>
      <c r="L154" s="19"/>
    </row>
    <row r="155" spans="1:12" x14ac:dyDescent="0.25">
      <c r="A155" s="19"/>
      <c r="B155" s="19"/>
      <c r="C155" s="19"/>
      <c r="D155" s="19"/>
      <c r="E155" s="19"/>
      <c r="F155" s="19"/>
      <c r="G155" s="19"/>
      <c r="H155" s="19"/>
      <c r="I155" s="19"/>
      <c r="J155" s="19"/>
      <c r="K155" s="19"/>
      <c r="L155" s="19"/>
    </row>
    <row r="156" spans="1:12" x14ac:dyDescent="0.25">
      <c r="A156" s="19"/>
      <c r="B156" s="19"/>
      <c r="C156" s="19"/>
      <c r="D156" s="19"/>
      <c r="E156" s="19"/>
      <c r="F156" s="19"/>
      <c r="G156" s="19"/>
      <c r="H156" s="19"/>
      <c r="I156" s="19"/>
      <c r="J156" s="19"/>
      <c r="K156" s="19"/>
      <c r="L156" s="19"/>
    </row>
    <row r="157" spans="1:12" x14ac:dyDescent="0.25">
      <c r="A157" s="19"/>
      <c r="B157" s="19"/>
      <c r="C157" s="19"/>
      <c r="D157" s="19"/>
      <c r="E157" s="19"/>
      <c r="F157" s="19"/>
      <c r="G157" s="19"/>
      <c r="H157" s="19"/>
      <c r="I157" s="19"/>
      <c r="J157" s="19"/>
      <c r="K157" s="19"/>
      <c r="L157" s="19"/>
    </row>
    <row r="158" spans="1:12" x14ac:dyDescent="0.25">
      <c r="A158" s="19"/>
      <c r="B158" s="19"/>
      <c r="C158" s="19"/>
      <c r="D158" s="19"/>
      <c r="E158" s="19"/>
      <c r="F158" s="19"/>
      <c r="G158" s="19"/>
      <c r="H158" s="19"/>
      <c r="I158" s="19"/>
      <c r="J158" s="19"/>
      <c r="K158" s="19"/>
      <c r="L158" s="19"/>
    </row>
    <row r="159" spans="1:12" x14ac:dyDescent="0.25">
      <c r="A159" s="19"/>
      <c r="B159" s="19"/>
      <c r="C159" s="19"/>
      <c r="D159" s="19"/>
      <c r="E159" s="19"/>
      <c r="F159" s="19"/>
      <c r="G159" s="19"/>
      <c r="H159" s="19"/>
      <c r="I159" s="19"/>
      <c r="J159" s="19"/>
      <c r="K159" s="19"/>
      <c r="L159" s="19"/>
    </row>
    <row r="160" spans="1:12" x14ac:dyDescent="0.25">
      <c r="A160" s="19"/>
      <c r="B160" s="19"/>
      <c r="C160" s="19"/>
      <c r="D160" s="19"/>
      <c r="E160" s="19"/>
      <c r="F160" s="19"/>
      <c r="G160" s="19"/>
      <c r="H160" s="19"/>
      <c r="I160" s="19"/>
      <c r="J160" s="19"/>
      <c r="K160" s="19"/>
      <c r="L160" s="19"/>
    </row>
    <row r="161" spans="1:12" x14ac:dyDescent="0.25">
      <c r="A161" s="19"/>
      <c r="B161" s="19"/>
      <c r="C161" s="19"/>
      <c r="D161" s="19"/>
      <c r="E161" s="19"/>
      <c r="F161" s="19"/>
      <c r="G161" s="19"/>
      <c r="H161" s="19"/>
      <c r="I161" s="19"/>
      <c r="J161" s="19"/>
      <c r="K161" s="19"/>
      <c r="L161" s="19"/>
    </row>
    <row r="162" spans="1:12" x14ac:dyDescent="0.25">
      <c r="A162" s="19"/>
      <c r="B162" s="19"/>
      <c r="C162" s="19"/>
      <c r="D162" s="19"/>
      <c r="E162" s="19"/>
      <c r="F162" s="19"/>
      <c r="G162" s="19"/>
      <c r="H162" s="19"/>
      <c r="I162" s="19"/>
      <c r="J162" s="19"/>
      <c r="K162" s="19"/>
      <c r="L162" s="19"/>
    </row>
  </sheetData>
  <sheetProtection password="CC78" sheet="1" objects="1" scenarios="1" selectLockedCell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AC396CC2CBA9746A6F9199DBA937D2B" ma:contentTypeVersion="1" ma:contentTypeDescription="Create a new document." ma:contentTypeScope="" ma:versionID="9c4bf39b468b363225df2255494dd865">
  <xsd:schema xmlns:xsd="http://www.w3.org/2001/XMLSchema" xmlns:p="http://schemas.microsoft.com/office/2006/metadata/properties" xmlns:ns2="3c701721-0d65-425a-af68-daf01703b3ae" targetNamespace="http://schemas.microsoft.com/office/2006/metadata/properties" ma:root="true" ma:fieldsID="b6e07c069c7ca48c064da759de7b6d0c" ns2:_="">
    <xsd:import namespace="3c701721-0d65-425a-af68-daf01703b3ae"/>
    <xsd:element name="properties">
      <xsd:complexType>
        <xsd:sequence>
          <xsd:element name="documentManagement">
            <xsd:complexType>
              <xsd:all>
                <xsd:element ref="ns2:order0" minOccurs="0"/>
              </xsd:all>
            </xsd:complexType>
          </xsd:element>
        </xsd:sequence>
      </xsd:complexType>
    </xsd:element>
  </xsd:schema>
  <xsd:schema xmlns:xsd="http://www.w3.org/2001/XMLSchema" xmlns:dms="http://schemas.microsoft.com/office/2006/documentManagement/types" targetNamespace="3c701721-0d65-425a-af68-daf01703b3ae" elementFormDefault="qualified">
    <xsd:import namespace="http://schemas.microsoft.com/office/2006/documentManagement/types"/>
    <xsd:element name="order0" ma:index="8" nillable="true" ma:displayName="order" ma:description="order" ma:internalName="order0">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documentManagement>
    <order0 xmlns="3c701721-0d65-425a-af68-daf01703b3ae" xsi:nil="true"/>
  </documentManagement>
</p:properties>
</file>

<file path=customXml/itemProps1.xml><?xml version="1.0" encoding="utf-8"?>
<ds:datastoreItem xmlns:ds="http://schemas.openxmlformats.org/officeDocument/2006/customXml" ds:itemID="{52200E9C-55AE-41BF-ACB5-297A0A7F90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701721-0d65-425a-af68-daf01703b3a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C6018189-AF9A-4523-A785-DA216134B3B2}">
  <ds:schemaRefs>
    <ds:schemaRef ds:uri="http://schemas.microsoft.com/office/2006/metadata/longProperties"/>
  </ds:schemaRefs>
</ds:datastoreItem>
</file>

<file path=customXml/itemProps3.xml><?xml version="1.0" encoding="utf-8"?>
<ds:datastoreItem xmlns:ds="http://schemas.openxmlformats.org/officeDocument/2006/customXml" ds:itemID="{38EB39D5-D015-4E77-8792-D3DACD3350B7}">
  <ds:schemaRefs>
    <ds:schemaRef ds:uri="http://schemas.microsoft.com/sharepoint/v3/contenttype/forms"/>
  </ds:schemaRefs>
</ds:datastoreItem>
</file>

<file path=customXml/itemProps4.xml><?xml version="1.0" encoding="utf-8"?>
<ds:datastoreItem xmlns:ds="http://schemas.openxmlformats.org/officeDocument/2006/customXml" ds:itemID="{88ECAD83-5EB9-42CA-83F7-FF7518E120B4}">
  <ds:schemaRefs>
    <ds:schemaRef ds:uri="http://purl.org/dc/term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 ds:uri="http://schemas.microsoft.com/office/2006/documentManagement/types"/>
    <ds:schemaRef ds:uri="3c701721-0d65-425a-af68-daf01703b3a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17</vt:i4>
      </vt:variant>
    </vt:vector>
  </HeadingPairs>
  <TitlesOfParts>
    <vt:vector size="26" baseType="lpstr">
      <vt:lpstr>Application Form</vt:lpstr>
      <vt:lpstr>CDP_Qualified_Financing</vt:lpstr>
      <vt:lpstr>CDP Loans</vt:lpstr>
      <vt:lpstr>CDP Advances Taken</vt:lpstr>
      <vt:lpstr>Owner Housing Loans</vt:lpstr>
      <vt:lpstr>Rental Housing Loans</vt:lpstr>
      <vt:lpstr>CHP Advances Taken</vt:lpstr>
      <vt:lpstr>Change Log</vt:lpstr>
      <vt:lpstr>Input_Items</vt:lpstr>
      <vt:lpstr>Advance_Type</vt:lpstr>
      <vt:lpstr>Business_Type</vt:lpstr>
      <vt:lpstr>Income</vt:lpstr>
      <vt:lpstr>'Application Form'!Print_Area</vt:lpstr>
      <vt:lpstr>'CDP Advances Taken'!Print_Area</vt:lpstr>
      <vt:lpstr>'CDP Loans'!Print_Area</vt:lpstr>
      <vt:lpstr>CDP_Qualified_Financing!Print_Area</vt:lpstr>
      <vt:lpstr>'CHP Advances Taken'!Print_Area</vt:lpstr>
      <vt:lpstr>'Owner Housing Loans'!Print_Area</vt:lpstr>
      <vt:lpstr>'Rental Housing Loans'!Print_Area</vt:lpstr>
      <vt:lpstr>'CDP Loans'!Print_Titles</vt:lpstr>
      <vt:lpstr>'Owner Housing Loans'!Print_Titles</vt:lpstr>
      <vt:lpstr>'Rental Housing Loans'!Print_Titles</vt:lpstr>
      <vt:lpstr>Qualifying_Criteria</vt:lpstr>
      <vt:lpstr>SBA</vt:lpstr>
      <vt:lpstr>Targeted_Area</vt:lpstr>
      <vt:lpstr>Wages</vt:lpstr>
    </vt:vector>
  </TitlesOfParts>
  <Company>Federal Home Loan Bank Chicago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jrudie</dc:creator>
  <cp:lastModifiedBy>Terri Smith</cp:lastModifiedBy>
  <cp:lastPrinted>2017-02-22T18:11:06Z</cp:lastPrinted>
  <dcterms:created xsi:type="dcterms:W3CDTF">2010-03-07T18:12:22Z</dcterms:created>
  <dcterms:modified xsi:type="dcterms:W3CDTF">2017-02-22T18:11:11Z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
    <vt:lpwstr/>
  </property>
  <property fmtid="{D5CDD505-2E9C-101B-9397-08002B2CF9AE}" pid="3" name="Procedure number">
    <vt:lpwstr>7.5</vt:lpwstr>
  </property>
  <property fmtid="{D5CDD505-2E9C-101B-9397-08002B2CF9AE}" pid="4" name="display_urn:schemas-microsoft-com:office:office#Editor">
    <vt:lpwstr>System Account</vt:lpwstr>
  </property>
  <property fmtid="{D5CDD505-2E9C-101B-9397-08002B2CF9AE}" pid="5" name="display_urn:schemas-microsoft-com:office:office#Author">
    <vt:lpwstr>System Account</vt:lpwstr>
  </property>
  <property fmtid="{D5CDD505-2E9C-101B-9397-08002B2CF9AE}" pid="6" name="ContentTypeId">
    <vt:lpwstr>0x0101003AC396CC2CBA9746A6F9199DBA937D2B</vt:lpwstr>
  </property>
  <property fmtid="{D5CDD505-2E9C-101B-9397-08002B2CF9AE}" pid="7" name="URL">
    <vt:lpwstr/>
  </property>
</Properties>
</file>